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I:\Nicholas\FFCC\Motorkhana\Group5\"/>
    </mc:Choice>
  </mc:AlternateContent>
  <bookViews>
    <workbookView xWindow="0" yWindow="0" windowWidth="19200" windowHeight="7170"/>
  </bookViews>
  <sheets>
    <sheet name="Class Results" sheetId="7" r:id="rId1"/>
    <sheet name="Handicap" sheetId="16" r:id="rId2"/>
    <sheet name="Outright" sheetId="17" r:id="rId3"/>
  </sheets>
  <definedNames>
    <definedName name="_xlnm._FilterDatabase" localSheetId="0" hidden="1">'Class Results'!#REF!</definedName>
    <definedName name="_xlnm._FilterDatabase" localSheetId="1" hidden="1">Handicap!#REF!</definedName>
    <definedName name="_xlnm._FilterDatabase" localSheetId="2" hidden="1">Outright!#REF!</definedName>
    <definedName name="_xlnm.Print_Area" localSheetId="0">'Class Results'!$A$1:$AJ$49</definedName>
    <definedName name="_xlnm.Print_Area" localSheetId="1">Handicap!$A$1:$AJ$49</definedName>
    <definedName name="_xlnm.Print_Area" localSheetId="2">Outright!$A$1:$AJ$49</definedName>
    <definedName name="test" localSheetId="0">'Class Results'!$A$4:$AJ$24</definedName>
    <definedName name="test" localSheetId="1">Handicap!$A$4:$AJ$24</definedName>
    <definedName name="test" localSheetId="2">Outright!$A$4:$AJ$24</definedName>
    <definedName name="test">#REF!</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E24" i="17" l="1"/>
  <c r="AH24" i="17" s="1"/>
  <c r="AE23" i="17"/>
  <c r="AH23" i="17" s="1"/>
  <c r="AE21" i="17"/>
  <c r="AH21" i="17" s="1"/>
  <c r="AE22" i="17"/>
  <c r="AH22" i="17" s="1"/>
  <c r="AE18" i="17"/>
  <c r="AH18" i="17" s="1"/>
  <c r="AE19" i="17"/>
  <c r="AH19" i="17" s="1"/>
  <c r="AE17" i="17"/>
  <c r="AH17" i="17" s="1"/>
  <c r="AE16" i="17"/>
  <c r="AH16" i="17" s="1"/>
  <c r="AE15" i="17"/>
  <c r="AH15" i="17" s="1"/>
  <c r="AE20" i="17"/>
  <c r="AH20" i="17" s="1"/>
  <c r="AE8" i="17"/>
  <c r="AH8" i="17" s="1"/>
  <c r="AE13" i="17"/>
  <c r="AH13" i="17" s="1"/>
  <c r="AE12" i="17"/>
  <c r="AH12" i="17" s="1"/>
  <c r="AE14" i="17"/>
  <c r="AH14" i="17" s="1"/>
  <c r="AE10" i="17"/>
  <c r="AH10" i="17" s="1"/>
  <c r="AE9" i="17"/>
  <c r="AH9" i="17" s="1"/>
  <c r="AE7" i="17"/>
  <c r="AH7" i="17" s="1"/>
  <c r="AE5" i="17"/>
  <c r="AH5" i="17" s="1"/>
  <c r="AE11" i="17"/>
  <c r="AH11" i="17" s="1"/>
  <c r="AE6" i="17"/>
  <c r="AH6" i="17" s="1"/>
  <c r="AE4" i="17"/>
  <c r="AH4" i="17" s="1"/>
  <c r="AE22" i="16"/>
  <c r="AH22" i="16" s="1"/>
  <c r="AE21" i="16"/>
  <c r="AH21" i="16" s="1"/>
  <c r="AE16" i="16"/>
  <c r="AH16" i="16" s="1"/>
  <c r="AE7" i="16"/>
  <c r="AH7" i="16" s="1"/>
  <c r="AE24" i="16"/>
  <c r="AH24" i="16" s="1"/>
  <c r="AE20" i="16"/>
  <c r="AH20" i="16" s="1"/>
  <c r="AE14" i="16"/>
  <c r="AH14" i="16" s="1"/>
  <c r="AE9" i="16"/>
  <c r="AH9" i="16" s="1"/>
  <c r="AE23" i="16"/>
  <c r="AH23" i="16" s="1"/>
  <c r="AE15" i="16"/>
  <c r="AH15" i="16" s="1"/>
  <c r="AE18" i="16"/>
  <c r="AH18" i="16" s="1"/>
  <c r="AE17" i="16"/>
  <c r="AH17" i="16" s="1"/>
  <c r="AE11" i="16"/>
  <c r="AH11" i="16" s="1"/>
  <c r="AE5" i="16"/>
  <c r="AH5" i="16" s="1"/>
  <c r="AE19" i="16"/>
  <c r="AH19" i="16" s="1"/>
  <c r="AE6" i="16"/>
  <c r="AH6" i="16" s="1"/>
  <c r="AE13" i="16"/>
  <c r="AH13" i="16" s="1"/>
  <c r="AE12" i="16"/>
  <c r="AH12" i="16" s="1"/>
  <c r="AE10" i="16"/>
  <c r="AH10" i="16" s="1"/>
  <c r="AE8" i="16"/>
  <c r="AH8" i="16" s="1"/>
  <c r="AE4" i="16"/>
  <c r="AH4" i="16" s="1"/>
  <c r="AE14" i="7" l="1"/>
  <c r="AH14" i="7" s="1"/>
  <c r="AE13" i="7"/>
  <c r="AE12" i="7"/>
  <c r="AH12" i="7" s="1"/>
  <c r="AE15" i="7"/>
  <c r="AE16" i="7"/>
  <c r="AH16" i="7" s="1"/>
  <c r="AE17" i="7"/>
  <c r="AE18" i="7"/>
  <c r="AE20" i="7"/>
  <c r="AH20" i="7" s="1"/>
  <c r="AE19" i="7"/>
  <c r="AH19" i="7" s="1"/>
  <c r="AE21" i="7"/>
  <c r="AE22" i="7"/>
  <c r="AE24" i="7"/>
  <c r="AE23" i="7"/>
  <c r="AH23" i="7" s="1"/>
  <c r="AH13" i="7"/>
  <c r="AE7" i="7" l="1"/>
  <c r="AH7" i="7" s="1"/>
  <c r="AE5" i="7"/>
  <c r="AH5" i="7" s="1"/>
  <c r="AE6" i="7"/>
  <c r="AH6" i="7" s="1"/>
  <c r="AH22" i="7"/>
  <c r="AH24" i="7"/>
  <c r="AE10" i="7"/>
  <c r="AH10" i="7" s="1"/>
  <c r="AE9" i="7"/>
  <c r="AH9" i="7" s="1"/>
  <c r="AE8" i="7"/>
  <c r="AH8" i="7" s="1"/>
  <c r="AE11" i="7"/>
  <c r="AH11" i="7" s="1"/>
  <c r="AH18" i="7"/>
  <c r="AH17" i="7"/>
  <c r="AH21" i="7"/>
  <c r="AE4" i="7" l="1"/>
  <c r="AH4" i="7" s="1"/>
  <c r="AH15" i="7" l="1"/>
</calcChain>
</file>

<file path=xl/sharedStrings.xml><?xml version="1.0" encoding="utf-8"?>
<sst xmlns="http://schemas.openxmlformats.org/spreadsheetml/2006/main" count="660" uniqueCount="111">
  <si>
    <t>Vehicle</t>
  </si>
  <si>
    <t>Club</t>
  </si>
  <si>
    <t>A</t>
  </si>
  <si>
    <t>Class Place</t>
  </si>
  <si>
    <t>B</t>
  </si>
  <si>
    <t>Driver Name</t>
  </si>
  <si>
    <t>FFCC</t>
  </si>
  <si>
    <t>TCCA</t>
  </si>
  <si>
    <t>No.</t>
  </si>
  <si>
    <t>Time</t>
  </si>
  <si>
    <t>Penalty</t>
  </si>
  <si>
    <t>Total</t>
  </si>
  <si>
    <t>Outright Place</t>
  </si>
  <si>
    <t>Vehicle Class</t>
  </si>
  <si>
    <t>Handicap Place</t>
  </si>
  <si>
    <t>Handicap Time</t>
  </si>
  <si>
    <r>
      <t>Driver</t>
    </r>
    <r>
      <rPr>
        <sz val="9"/>
        <rFont val="Arial"/>
        <family val="2"/>
      </rPr>
      <t xml:space="preserve"> Class</t>
    </r>
  </si>
  <si>
    <t>Group5 Points</t>
  </si>
  <si>
    <t>F</t>
  </si>
  <si>
    <r>
      <t xml:space="preserve">Times shown </t>
    </r>
    <r>
      <rPr>
        <b/>
        <u/>
        <sz val="10"/>
        <rFont val="Arial"/>
        <family val="2"/>
      </rPr>
      <t>include</t>
    </r>
    <r>
      <rPr>
        <sz val="10"/>
        <rFont val="Arial"/>
        <family val="2"/>
      </rPr>
      <t xml:space="preserve"> penalties</t>
    </r>
  </si>
  <si>
    <t>DNS = Slowest (Clean)Time + 10 Seconds in class (or a similar class if no correct time for class).</t>
  </si>
  <si>
    <t>G (garage penalty) = + 5 Seconds     F (flag penalty) = + 5 Seconds</t>
  </si>
  <si>
    <t>WD (Including DNF or not stopping in Garage) = Faster of Slowest (Clean)Time + 5 Seconds or double fastest in class (or a similar class if no correct time for class).</t>
  </si>
  <si>
    <t>For Further Motorkhana Info, including sup regs, entry forms and results:</t>
  </si>
  <si>
    <t>Group 5 Web Page</t>
  </si>
  <si>
    <t>http://ffcc.com.au/group-5/</t>
  </si>
  <si>
    <t>Group5 Facebook Page</t>
  </si>
  <si>
    <t>https://www.facebook.com/group5vic/</t>
  </si>
  <si>
    <t>Victorian Motorkhana Website</t>
  </si>
  <si>
    <t>http://www.motorkhanavic.com.au</t>
  </si>
  <si>
    <t>Join the Facebook Victorian Motorkhana Group at…..</t>
  </si>
  <si>
    <t>https://www.facebook.com/groups/260324797429552/</t>
  </si>
  <si>
    <t>For the latest Motorkhana news by email contact Bill McCarthy…..</t>
  </si>
  <si>
    <t>mccarthy1140@bigpond.com</t>
  </si>
  <si>
    <t>For Further Motorsport Info:</t>
  </si>
  <si>
    <t>Nicholas Charrett</t>
  </si>
  <si>
    <t>Juniors &amp; Ladies total times for class results are calculated on the handicap times.</t>
  </si>
  <si>
    <t>C</t>
  </si>
  <si>
    <t>D</t>
  </si>
  <si>
    <t>VMCi</t>
  </si>
  <si>
    <t>Declan Webb</t>
  </si>
  <si>
    <t>E</t>
  </si>
  <si>
    <t>.</t>
  </si>
  <si>
    <t>HAC</t>
  </si>
  <si>
    <t>WD</t>
  </si>
  <si>
    <t>Sup regs and entry forms will be on the Group5 Webpage on the FFCC website listed below for further information</t>
  </si>
  <si>
    <t>J2</t>
  </si>
  <si>
    <t>J1</t>
  </si>
  <si>
    <t>Stephen Lanham</t>
  </si>
  <si>
    <t>Mini Clubman</t>
  </si>
  <si>
    <t>Matty Webb</t>
  </si>
  <si>
    <t>Adam Pass</t>
  </si>
  <si>
    <t>Paseo RS</t>
  </si>
  <si>
    <t>Any queries please contact the event directors Nicholas or Bruce at ncharrett@yahoo.com.au or on 0412 175518</t>
  </si>
  <si>
    <t>Straight Slalom A</t>
  </si>
  <si>
    <t>Straight Slalom B</t>
  </si>
  <si>
    <t>Mirrored Open Slalom A</t>
  </si>
  <si>
    <t>Mirrored Open Slalom B</t>
  </si>
  <si>
    <t>Gate Slalom A</t>
  </si>
  <si>
    <t>Gate Slalom B</t>
  </si>
  <si>
    <t>Crazy Square A</t>
  </si>
  <si>
    <t>Crazy Square B</t>
  </si>
  <si>
    <t>DNS</t>
  </si>
  <si>
    <t>Thank you to all those who helped on the day who helped time on the day (especially those not from the host club) as well as set up and pack up.</t>
  </si>
  <si>
    <t>Check out the Holden Sporting Car Club Victoria website at…..</t>
  </si>
  <si>
    <t>Check out the Motorsport Australia website at…..</t>
  </si>
  <si>
    <t>https://www.holdenclub.com/</t>
  </si>
  <si>
    <t>https://motorsport.org.au/</t>
  </si>
  <si>
    <t>Sprio A</t>
  </si>
  <si>
    <t>WRZ Sti</t>
  </si>
  <si>
    <t>Special</t>
  </si>
  <si>
    <t>HSCCV</t>
  </si>
  <si>
    <t>Jeff Salmon</t>
  </si>
  <si>
    <t>Thank you to all competitors who helped the day run smoothly and allow us to run all tests and still finish early.</t>
  </si>
  <si>
    <r>
      <t xml:space="preserve">Rd1  - HSCCV G5  Motorkhana  - Werribee - Sunday 19th February 2023     </t>
    </r>
    <r>
      <rPr>
        <b/>
        <i/>
        <sz val="24"/>
        <rFont val="Arial"/>
        <family val="2"/>
      </rPr>
      <t xml:space="preserve"> PROVISIONAL RESULTS</t>
    </r>
  </si>
  <si>
    <t>Sprio B</t>
  </si>
  <si>
    <t>Fiesta XR4</t>
  </si>
  <si>
    <t>David Batchelor</t>
  </si>
  <si>
    <t>Corolla Wagon</t>
  </si>
  <si>
    <t>James Ware (Snr)</t>
  </si>
  <si>
    <t>Neil Gilbee</t>
  </si>
  <si>
    <t>Corona Shovelnose</t>
  </si>
  <si>
    <t>Andrew Wood</t>
  </si>
  <si>
    <t>NCCA</t>
  </si>
  <si>
    <t>Swift</t>
  </si>
  <si>
    <t>Celica</t>
  </si>
  <si>
    <t>James LeMotte</t>
  </si>
  <si>
    <t>Accent</t>
  </si>
  <si>
    <t>L</t>
  </si>
  <si>
    <t>David LeMotte</t>
  </si>
  <si>
    <t>Irene LeMotte</t>
  </si>
  <si>
    <t>Kieran McDonald</t>
  </si>
  <si>
    <t>Subaru RWD</t>
  </si>
  <si>
    <t>Lachlan Spiteri</t>
  </si>
  <si>
    <t>Sirion</t>
  </si>
  <si>
    <t>Pulsar</t>
  </si>
  <si>
    <t>Lucas Thorpe</t>
  </si>
  <si>
    <t>Declan Thorpe</t>
  </si>
  <si>
    <t>James Ware (Jnr)</t>
  </si>
  <si>
    <t>G</t>
  </si>
  <si>
    <t>Commadore</t>
  </si>
  <si>
    <t>Cloverleaf A</t>
  </si>
  <si>
    <t>Cloverleaf B</t>
  </si>
  <si>
    <t>Ed Vivares</t>
  </si>
  <si>
    <t>Conspiracy Crew</t>
  </si>
  <si>
    <t>AMSC</t>
  </si>
  <si>
    <t>DNF</t>
  </si>
  <si>
    <t>Cassandra Charrett</t>
  </si>
  <si>
    <t>Jasmine Papageorgiou</t>
  </si>
  <si>
    <t>The next Group 5 Non Speed event scheduled for 2023 will be a Sunday khanacross on 19th March run by GMSC/WDCC at Avalon.  Supp Regs will available on the webpage very shortly....</t>
  </si>
  <si>
    <t>The next VMC event scheduled for 2023 will be a Saturday Motorkhana on 25th February run by Westmere Motorsports Club at their Westmere grounds.  Supp Regs are available on the Victorian Motorkhana and Khanacross Facebook Group....</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</si>
</sst>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 #,##0.00_-;_-* &quot;-&quot;??_-;_-@_-"/>
  </numFmts>
  <fonts count="26" x14ac:knownFonts="1">
    <font>
      <sz val="10"/>
      <name val="Arial"/>
    </font>
    <font>
      <sz val="10"/>
      <name val="Arial"/>
      <family val="2"/>
    </font>
    <font>
      <sz val="15"/>
      <name val="Arial"/>
      <family val="2"/>
    </font>
    <font>
      <sz val="15"/>
      <name val="Arial"/>
      <family val="2"/>
    </font>
    <font>
      <sz val="10"/>
      <name val="Arial"/>
      <family val="2"/>
    </font>
    <font>
      <sz val="10"/>
      <name val="Arial"/>
      <family val="2"/>
    </font>
    <font>
      <sz val="12"/>
      <name val="Arial"/>
      <family val="2"/>
    </font>
    <font>
      <sz val="10"/>
      <name val="Arial"/>
      <family val="2"/>
    </font>
    <font>
      <sz val="11"/>
      <name val="Arial"/>
      <family val="2"/>
    </font>
    <font>
      <b/>
      <sz val="11"/>
      <name val="Arial"/>
      <family val="2"/>
    </font>
    <font>
      <b/>
      <sz val="12"/>
      <name val="Arial"/>
      <family val="2"/>
    </font>
    <font>
      <i/>
      <sz val="11"/>
      <name val="Arial"/>
      <family val="2"/>
    </font>
    <font>
      <i/>
      <sz val="8"/>
      <name val="Arial"/>
      <family val="2"/>
    </font>
    <font>
      <sz val="9"/>
      <name val="Arial"/>
      <family val="2"/>
    </font>
    <font>
      <b/>
      <sz val="24"/>
      <name val="Arial"/>
      <family val="2"/>
    </font>
    <font>
      <b/>
      <u/>
      <sz val="10"/>
      <name val="Arial"/>
      <family val="2"/>
    </font>
    <font>
      <b/>
      <sz val="10"/>
      <name val="Arial"/>
      <family val="2"/>
    </font>
    <font>
      <u/>
      <sz val="10"/>
      <color indexed="12"/>
      <name val="Arial"/>
      <family val="2"/>
    </font>
    <font>
      <b/>
      <sz val="15"/>
      <name val="Arial"/>
      <family val="2"/>
    </font>
    <font>
      <u/>
      <sz val="11"/>
      <color indexed="12"/>
      <name val="Arial"/>
      <family val="2"/>
    </font>
    <font>
      <b/>
      <i/>
      <sz val="24"/>
      <name val="Arial"/>
      <family val="2"/>
    </font>
    <font>
      <b/>
      <u/>
      <sz val="10"/>
      <color indexed="12"/>
      <name val="Arial"/>
      <family val="2"/>
    </font>
    <font>
      <sz val="12"/>
      <color theme="1"/>
      <name val="Calibri"/>
      <family val="2"/>
      <scheme val="minor"/>
    </font>
    <font>
      <sz val="8"/>
      <name val="Arial"/>
      <family val="2"/>
    </font>
    <font>
      <b/>
      <sz val="14"/>
      <color theme="1"/>
      <name val="Calibri"/>
      <family val="2"/>
      <scheme val="minor"/>
    </font>
    <font>
      <sz val="14"/>
      <color theme="1"/>
      <name val="Calibri"/>
      <family val="2"/>
      <scheme val="minor"/>
    </font>
  </fonts>
  <fills count="3">
    <fill>
      <patternFill patternType="none"/>
    </fill>
    <fill>
      <patternFill patternType="gray125"/>
    </fill>
    <fill>
      <patternFill patternType="solid">
        <fgColor theme="0"/>
        <bgColor indexed="64"/>
      </patternFill>
    </fill>
  </fills>
  <borders count="59">
    <border>
      <left/>
      <right/>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right/>
      <top/>
      <bottom style="medium">
        <color indexed="64"/>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style="hair">
        <color indexed="64"/>
      </bottom>
      <diagonal/>
    </border>
    <border>
      <left style="medium">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medium">
        <color indexed="64"/>
      </left>
      <right style="medium">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right style="thin">
        <color indexed="64"/>
      </right>
      <top style="medium">
        <color indexed="64"/>
      </top>
      <bottom style="hair">
        <color indexed="64"/>
      </bottom>
      <diagonal/>
    </border>
    <border>
      <left style="medium">
        <color indexed="64"/>
      </left>
      <right/>
      <top style="medium">
        <color indexed="64"/>
      </top>
      <bottom style="hair">
        <color indexed="64"/>
      </bottom>
      <diagonal/>
    </border>
    <border>
      <left style="thin">
        <color indexed="64"/>
      </left>
      <right/>
      <top style="medium">
        <color indexed="64"/>
      </top>
      <bottom style="hair">
        <color indexed="64"/>
      </bottom>
      <diagonal/>
    </border>
    <border>
      <left style="medium">
        <color indexed="64"/>
      </left>
      <right style="medium">
        <color indexed="64"/>
      </right>
      <top style="medium">
        <color indexed="64"/>
      </top>
      <bottom style="hair">
        <color indexed="64"/>
      </bottom>
      <diagonal/>
    </border>
    <border>
      <left/>
      <right style="thin">
        <color indexed="64"/>
      </right>
      <top style="hair">
        <color indexed="64"/>
      </top>
      <bottom style="medium">
        <color indexed="64"/>
      </bottom>
      <diagonal/>
    </border>
    <border>
      <left style="medium">
        <color indexed="64"/>
      </left>
      <right/>
      <top style="hair">
        <color indexed="64"/>
      </top>
      <bottom style="medium">
        <color indexed="64"/>
      </bottom>
      <diagonal/>
    </border>
    <border>
      <left style="thin">
        <color indexed="64"/>
      </left>
      <right/>
      <top style="hair">
        <color indexed="64"/>
      </top>
      <bottom style="medium">
        <color indexed="64"/>
      </bottom>
      <diagonal/>
    </border>
    <border>
      <left style="medium">
        <color indexed="64"/>
      </left>
      <right style="medium">
        <color indexed="64"/>
      </right>
      <top style="hair">
        <color indexed="64"/>
      </top>
      <bottom style="medium">
        <color indexed="64"/>
      </bottom>
      <diagonal/>
    </border>
    <border>
      <left style="medium">
        <color indexed="64"/>
      </left>
      <right style="medium">
        <color indexed="64"/>
      </right>
      <top style="hair">
        <color indexed="64"/>
      </top>
      <bottom/>
      <diagonal/>
    </border>
    <border>
      <left style="thin">
        <color indexed="64"/>
      </left>
      <right style="thin">
        <color indexed="64"/>
      </right>
      <top style="hair">
        <color indexed="64"/>
      </top>
      <bottom/>
      <diagonal/>
    </border>
    <border>
      <left/>
      <right style="thin">
        <color indexed="64"/>
      </right>
      <top style="hair">
        <color indexed="64"/>
      </top>
      <bottom/>
      <diagonal/>
    </border>
    <border>
      <left style="medium">
        <color indexed="64"/>
      </left>
      <right/>
      <top style="hair">
        <color indexed="64"/>
      </top>
      <bottom/>
      <diagonal/>
    </border>
    <border>
      <left style="thin">
        <color indexed="64"/>
      </left>
      <right/>
      <top style="hair">
        <color indexed="64"/>
      </top>
      <bottom/>
      <diagonal/>
    </border>
    <border>
      <left/>
      <right style="medium">
        <color indexed="64"/>
      </right>
      <top style="medium">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medium">
        <color indexed="64"/>
      </bottom>
      <diagonal/>
    </border>
    <border>
      <left/>
      <right style="medium">
        <color indexed="64"/>
      </right>
      <top style="hair">
        <color indexed="64"/>
      </top>
      <bottom/>
      <diagonal/>
    </border>
    <border>
      <left/>
      <right/>
      <top style="medium">
        <color auto="1"/>
      </top>
      <bottom style="hair">
        <color auto="1"/>
      </bottom>
      <diagonal/>
    </border>
    <border>
      <left/>
      <right/>
      <top style="hair">
        <color auto="1"/>
      </top>
      <bottom style="hair">
        <color auto="1"/>
      </bottom>
      <diagonal/>
    </border>
    <border>
      <left/>
      <right/>
      <top style="hair">
        <color auto="1"/>
      </top>
      <bottom style="medium">
        <color auto="1"/>
      </bottom>
      <diagonal/>
    </border>
    <border>
      <left/>
      <right/>
      <top style="hair">
        <color auto="1"/>
      </top>
      <bottom/>
      <diagonal/>
    </border>
    <border>
      <left/>
      <right/>
      <top style="medium">
        <color auto="1"/>
      </top>
      <bottom/>
      <diagonal/>
    </border>
    <border>
      <left style="thin">
        <color indexed="64"/>
      </left>
      <right/>
      <top style="medium">
        <color indexed="64"/>
      </top>
      <bottom/>
      <diagonal/>
    </border>
    <border>
      <left style="medium">
        <color indexed="64"/>
      </left>
      <right/>
      <top/>
      <bottom/>
      <diagonal/>
    </border>
    <border>
      <left/>
      <right style="thin">
        <color indexed="64"/>
      </right>
      <top/>
      <bottom/>
      <diagonal/>
    </border>
    <border>
      <left style="thin">
        <color indexed="64"/>
      </left>
      <right style="thin">
        <color indexed="64"/>
      </right>
      <top/>
      <bottom/>
      <diagonal/>
    </border>
    <border>
      <left/>
      <right style="medium">
        <color indexed="64"/>
      </right>
      <top/>
      <bottom/>
      <diagonal/>
    </border>
    <border>
      <left style="thin">
        <color indexed="64"/>
      </left>
      <right/>
      <top/>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bottom style="medium">
        <color indexed="64"/>
      </bottom>
      <diagonal/>
    </border>
    <border>
      <left style="thin">
        <color auto="1"/>
      </left>
      <right style="thin">
        <color auto="1"/>
      </right>
      <top style="medium">
        <color auto="1"/>
      </top>
      <bottom style="medium">
        <color auto="1"/>
      </bottom>
      <diagonal/>
    </border>
    <border>
      <left style="medium">
        <color indexed="64"/>
      </left>
      <right/>
      <top/>
      <bottom style="hair">
        <color indexed="64"/>
      </bottom>
      <diagonal/>
    </border>
    <border>
      <left/>
      <right/>
      <top/>
      <bottom style="hair">
        <color auto="1"/>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right style="medium">
        <color indexed="64"/>
      </right>
      <top/>
      <bottom style="hair">
        <color indexed="64"/>
      </bottom>
      <diagonal/>
    </border>
    <border>
      <left style="thin">
        <color indexed="64"/>
      </left>
      <right/>
      <top/>
      <bottom style="hair">
        <color indexed="64"/>
      </bottom>
      <diagonal/>
    </border>
    <border>
      <left style="medium">
        <color indexed="64"/>
      </left>
      <right style="medium">
        <color indexed="64"/>
      </right>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0" fontId="17" fillId="0" borderId="0" applyNumberFormat="0" applyFill="0" applyBorder="0" applyAlignment="0" applyProtection="0">
      <alignment vertical="top"/>
      <protection locked="0"/>
    </xf>
  </cellStyleXfs>
  <cellXfs count="212">
    <xf numFmtId="0" fontId="0" fillId="0" borderId="0" xfId="0"/>
    <xf numFmtId="0" fontId="3" fillId="0" borderId="0" xfId="0" applyFont="1" applyAlignment="1">
      <alignment horizontal="center"/>
    </xf>
    <xf numFmtId="0" fontId="4" fillId="0" borderId="0" xfId="0" applyFont="1" applyAlignment="1">
      <alignment horizontal="center"/>
    </xf>
    <xf numFmtId="0" fontId="2" fillId="0" borderId="0" xfId="0" applyFont="1" applyAlignment="1">
      <alignment horizontal="center"/>
    </xf>
    <xf numFmtId="0" fontId="2" fillId="0" borderId="0" xfId="0" applyFont="1" applyBorder="1" applyAlignment="1">
      <alignment horizontal="center"/>
    </xf>
    <xf numFmtId="0" fontId="2" fillId="0" borderId="0" xfId="0" applyFont="1" applyFill="1" applyBorder="1" applyAlignment="1">
      <alignment horizontal="center"/>
    </xf>
    <xf numFmtId="0" fontId="3" fillId="0" borderId="0" xfId="0" applyFont="1" applyFill="1" applyBorder="1" applyAlignment="1">
      <alignment horizontal="center"/>
    </xf>
    <xf numFmtId="0" fontId="2" fillId="0" borderId="0" xfId="0" applyFont="1" applyBorder="1" applyAlignment="1">
      <alignment horizontal="left"/>
    </xf>
    <xf numFmtId="0" fontId="2" fillId="0" borderId="0" xfId="0" applyFont="1" applyAlignment="1">
      <alignment horizontal="left"/>
    </xf>
    <xf numFmtId="0" fontId="1" fillId="0" borderId="0" xfId="0" applyFont="1" applyAlignment="1">
      <alignment horizontal="center"/>
    </xf>
    <xf numFmtId="0" fontId="7" fillId="0" borderId="0" xfId="0" applyFont="1" applyAlignment="1">
      <alignment horizontal="center"/>
    </xf>
    <xf numFmtId="0" fontId="5" fillId="0" borderId="0" xfId="0" applyFont="1" applyAlignment="1">
      <alignment horizontal="center"/>
    </xf>
    <xf numFmtId="0" fontId="5" fillId="0" borderId="0" xfId="0" applyFont="1" applyAlignment="1">
      <alignment horizontal="left"/>
    </xf>
    <xf numFmtId="0" fontId="8" fillId="0" borderId="0" xfId="0" applyFont="1" applyAlignment="1">
      <alignment horizontal="center"/>
    </xf>
    <xf numFmtId="0" fontId="8" fillId="0" borderId="0" xfId="0" applyFont="1" applyBorder="1" applyAlignment="1">
      <alignment horizontal="center"/>
    </xf>
    <xf numFmtId="0" fontId="5" fillId="0" borderId="0" xfId="0" applyFont="1" applyBorder="1" applyAlignment="1">
      <alignment horizontal="center"/>
    </xf>
    <xf numFmtId="0" fontId="3" fillId="0" borderId="0" xfId="0" applyFont="1" applyBorder="1" applyAlignment="1">
      <alignment horizontal="center"/>
    </xf>
    <xf numFmtId="0" fontId="3" fillId="0" borderId="0" xfId="0" applyFont="1" applyAlignment="1">
      <alignment horizontal="left"/>
    </xf>
    <xf numFmtId="0" fontId="8" fillId="0" borderId="0" xfId="0" applyFont="1" applyBorder="1" applyAlignment="1">
      <alignment horizontal="center" vertical="center"/>
    </xf>
    <xf numFmtId="0" fontId="12" fillId="0" borderId="1" xfId="0" applyFont="1" applyBorder="1" applyAlignment="1">
      <alignment horizontal="center" vertical="center"/>
    </xf>
    <xf numFmtId="0" fontId="12" fillId="0" borderId="1" xfId="0" applyFont="1" applyBorder="1" applyAlignment="1">
      <alignment horizontal="center" vertical="center" wrapText="1"/>
    </xf>
    <xf numFmtId="0" fontId="4" fillId="0" borderId="0" xfId="0" applyFont="1" applyAlignment="1">
      <alignment horizontal="left"/>
    </xf>
    <xf numFmtId="0" fontId="4" fillId="0" borderId="0" xfId="0" applyFont="1" applyBorder="1" applyAlignment="1">
      <alignment horizontal="left"/>
    </xf>
    <xf numFmtId="0" fontId="4" fillId="0" borderId="0" xfId="0" applyFont="1"/>
    <xf numFmtId="0" fontId="16" fillId="0" borderId="0" xfId="0" applyFont="1" applyAlignment="1">
      <alignment horizontal="center"/>
    </xf>
    <xf numFmtId="0" fontId="15" fillId="0" borderId="0" xfId="0" applyFont="1" applyFill="1" applyAlignment="1">
      <alignment horizontal="left"/>
    </xf>
    <xf numFmtId="0" fontId="4" fillId="0" borderId="0" xfId="0" applyFont="1" applyFill="1" applyBorder="1" applyAlignment="1">
      <alignment horizontal="center"/>
    </xf>
    <xf numFmtId="0" fontId="16" fillId="0" borderId="0" xfId="0" applyFont="1" applyBorder="1" applyAlignment="1">
      <alignment horizontal="left"/>
    </xf>
    <xf numFmtId="0" fontId="4" fillId="0" borderId="0" xfId="0" applyFont="1" applyBorder="1" applyAlignment="1"/>
    <xf numFmtId="0" fontId="17" fillId="0" borderId="0" xfId="1" applyFont="1" applyFill="1" applyBorder="1" applyAlignment="1" applyProtection="1"/>
    <xf numFmtId="0" fontId="16" fillId="0" borderId="0" xfId="0" applyFont="1" applyAlignment="1">
      <alignment horizontal="left"/>
    </xf>
    <xf numFmtId="0" fontId="16" fillId="0" borderId="0" xfId="0" applyFont="1" applyBorder="1" applyAlignment="1">
      <alignment horizontal="center"/>
    </xf>
    <xf numFmtId="0" fontId="9" fillId="0" borderId="0" xfId="0" applyFont="1" applyBorder="1" applyAlignment="1">
      <alignment horizontal="center"/>
    </xf>
    <xf numFmtId="0" fontId="18" fillId="0" borderId="0" xfId="0" applyFont="1" applyAlignment="1">
      <alignment horizontal="center"/>
    </xf>
    <xf numFmtId="0" fontId="8" fillId="0" borderId="11" xfId="0" applyFont="1" applyBorder="1" applyAlignment="1">
      <alignment horizontal="center"/>
    </xf>
    <xf numFmtId="43" fontId="8" fillId="0" borderId="9" xfId="0" applyNumberFormat="1" applyFont="1" applyBorder="1" applyAlignment="1">
      <alignment horizontal="center" vertical="center"/>
    </xf>
    <xf numFmtId="43" fontId="8" fillId="0" borderId="10" xfId="0" applyNumberFormat="1" applyFont="1" applyBorder="1" applyAlignment="1">
      <alignment horizontal="center" vertical="center"/>
    </xf>
    <xf numFmtId="43" fontId="8" fillId="0" borderId="12" xfId="0" applyNumberFormat="1" applyFont="1" applyBorder="1" applyAlignment="1">
      <alignment horizontal="center" vertical="center"/>
    </xf>
    <xf numFmtId="0" fontId="8" fillId="0" borderId="13" xfId="0" applyFont="1" applyBorder="1" applyAlignment="1">
      <alignment horizontal="center" vertical="center"/>
    </xf>
    <xf numFmtId="0" fontId="9" fillId="0" borderId="0" xfId="0" applyFont="1" applyAlignment="1">
      <alignment horizontal="center"/>
    </xf>
    <xf numFmtId="0" fontId="19" fillId="0" borderId="0" xfId="1" applyFont="1" applyFill="1" applyBorder="1" applyAlignment="1" applyProtection="1"/>
    <xf numFmtId="0" fontId="8" fillId="0" borderId="8" xfId="0" applyFont="1" applyBorder="1" applyAlignment="1">
      <alignment horizontal="center"/>
    </xf>
    <xf numFmtId="43" fontId="8" fillId="0" borderId="16" xfId="0" applyNumberFormat="1" applyFont="1" applyBorder="1" applyAlignment="1">
      <alignment horizontal="center" vertical="center"/>
    </xf>
    <xf numFmtId="43" fontId="8" fillId="0" borderId="15" xfId="0" applyNumberFormat="1" applyFont="1" applyBorder="1" applyAlignment="1">
      <alignment horizontal="center" vertical="center"/>
    </xf>
    <xf numFmtId="43" fontId="8" fillId="0" borderId="17" xfId="0" applyNumberFormat="1" applyFont="1" applyBorder="1" applyAlignment="1">
      <alignment horizontal="center" vertical="center"/>
    </xf>
    <xf numFmtId="0" fontId="8" fillId="0" borderId="18" xfId="0" applyFont="1" applyBorder="1" applyAlignment="1">
      <alignment horizontal="center" vertical="center"/>
    </xf>
    <xf numFmtId="0" fontId="1" fillId="0" borderId="0" xfId="0" applyFont="1" applyAlignment="1">
      <alignment horizontal="left"/>
    </xf>
    <xf numFmtId="0" fontId="4" fillId="0" borderId="0" xfId="0" applyFont="1" applyBorder="1" applyAlignment="1">
      <alignment horizontal="center"/>
    </xf>
    <xf numFmtId="0" fontId="17" fillId="0" borderId="0" xfId="1" applyBorder="1" applyAlignment="1" applyProtection="1">
      <alignment horizontal="left"/>
    </xf>
    <xf numFmtId="0" fontId="8" fillId="0" borderId="11" xfId="0" applyFont="1" applyFill="1" applyBorder="1" applyAlignment="1">
      <alignment horizontal="center"/>
    </xf>
    <xf numFmtId="43" fontId="8" fillId="0" borderId="9" xfId="0" applyNumberFormat="1" applyFont="1" applyFill="1" applyBorder="1" applyAlignment="1">
      <alignment horizontal="center" vertical="center"/>
    </xf>
    <xf numFmtId="43" fontId="8" fillId="0" borderId="10" xfId="0" applyNumberFormat="1" applyFont="1" applyFill="1" applyBorder="1" applyAlignment="1">
      <alignment horizontal="center" vertical="center"/>
    </xf>
    <xf numFmtId="43" fontId="8" fillId="0" borderId="12" xfId="0" applyNumberFormat="1" applyFont="1" applyFill="1" applyBorder="1" applyAlignment="1">
      <alignment horizontal="center" vertical="center"/>
    </xf>
    <xf numFmtId="43" fontId="8" fillId="0" borderId="20" xfId="0" applyNumberFormat="1" applyFont="1" applyFill="1" applyBorder="1" applyAlignment="1">
      <alignment horizontal="center" vertical="center"/>
    </xf>
    <xf numFmtId="43" fontId="8" fillId="0" borderId="19" xfId="0" applyNumberFormat="1" applyFont="1" applyFill="1" applyBorder="1" applyAlignment="1">
      <alignment horizontal="center" vertical="center"/>
    </xf>
    <xf numFmtId="43" fontId="8" fillId="0" borderId="21" xfId="0" applyNumberFormat="1" applyFont="1" applyFill="1" applyBorder="1" applyAlignment="1">
      <alignment horizontal="center" vertical="center"/>
    </xf>
    <xf numFmtId="43" fontId="9" fillId="0" borderId="18" xfId="0" applyNumberFormat="1" applyFont="1" applyFill="1" applyBorder="1" applyAlignment="1">
      <alignment horizontal="center" vertical="center"/>
    </xf>
    <xf numFmtId="0" fontId="8" fillId="0" borderId="18" xfId="0" applyFont="1" applyFill="1" applyBorder="1" applyAlignment="1">
      <alignment horizontal="center" vertical="center"/>
    </xf>
    <xf numFmtId="2" fontId="11" fillId="0" borderId="18" xfId="0" applyNumberFormat="1" applyFont="1" applyFill="1" applyBorder="1" applyAlignment="1">
      <alignment horizontal="center" vertical="center"/>
    </xf>
    <xf numFmtId="43" fontId="9" fillId="0" borderId="13" xfId="0" applyNumberFormat="1" applyFont="1" applyFill="1" applyBorder="1" applyAlignment="1">
      <alignment horizontal="center" vertical="center"/>
    </xf>
    <xf numFmtId="0" fontId="8" fillId="0" borderId="13" xfId="0" applyFont="1" applyFill="1" applyBorder="1" applyAlignment="1">
      <alignment horizontal="center" vertical="center"/>
    </xf>
    <xf numFmtId="2" fontId="11" fillId="0" borderId="13" xfId="0" applyNumberFormat="1" applyFont="1" applyFill="1" applyBorder="1" applyAlignment="1">
      <alignment horizontal="center" vertical="center"/>
    </xf>
    <xf numFmtId="43" fontId="9" fillId="0" borderId="22" xfId="0" applyNumberFormat="1" applyFont="1" applyFill="1" applyBorder="1" applyAlignment="1">
      <alignment horizontal="center" vertical="center"/>
    </xf>
    <xf numFmtId="0" fontId="8" fillId="0" borderId="22" xfId="0" applyFont="1" applyFill="1" applyBorder="1" applyAlignment="1">
      <alignment horizontal="center" vertical="center"/>
    </xf>
    <xf numFmtId="2" fontId="9" fillId="0" borderId="13" xfId="0" applyNumberFormat="1" applyFont="1" applyFill="1" applyBorder="1" applyAlignment="1">
      <alignment horizontal="center" vertical="center"/>
    </xf>
    <xf numFmtId="43" fontId="11" fillId="0" borderId="13" xfId="0" applyNumberFormat="1" applyFont="1" applyFill="1" applyBorder="1" applyAlignment="1">
      <alignment horizontal="center" vertical="center"/>
    </xf>
    <xf numFmtId="0" fontId="4" fillId="0" borderId="0" xfId="0" applyFont="1" applyBorder="1" applyAlignment="1">
      <alignment horizontal="center"/>
    </xf>
    <xf numFmtId="43" fontId="8" fillId="0" borderId="20" xfId="0" applyNumberFormat="1" applyFont="1" applyBorder="1" applyAlignment="1">
      <alignment horizontal="center" vertical="center"/>
    </xf>
    <xf numFmtId="43" fontId="8" fillId="0" borderId="19" xfId="0" applyNumberFormat="1" applyFont="1" applyBorder="1" applyAlignment="1">
      <alignment horizontal="center" vertical="center"/>
    </xf>
    <xf numFmtId="43" fontId="8" fillId="0" borderId="21" xfId="0" applyNumberFormat="1" applyFont="1" applyBorder="1" applyAlignment="1">
      <alignment horizontal="center" vertical="center"/>
    </xf>
    <xf numFmtId="0" fontId="8" fillId="0" borderId="22" xfId="0" applyFont="1" applyBorder="1" applyAlignment="1">
      <alignment horizontal="center" vertical="center"/>
    </xf>
    <xf numFmtId="43" fontId="9" fillId="0" borderId="23" xfId="0" applyNumberFormat="1" applyFont="1" applyFill="1" applyBorder="1" applyAlignment="1">
      <alignment horizontal="center" vertical="center"/>
    </xf>
    <xf numFmtId="0" fontId="8" fillId="0" borderId="23" xfId="0" applyFont="1" applyFill="1" applyBorder="1" applyAlignment="1">
      <alignment horizontal="center" vertical="center"/>
    </xf>
    <xf numFmtId="2" fontId="11" fillId="0" borderId="23" xfId="0" applyNumberFormat="1" applyFont="1" applyFill="1" applyBorder="1" applyAlignment="1">
      <alignment horizontal="center" vertical="center"/>
    </xf>
    <xf numFmtId="2" fontId="9" fillId="0" borderId="18" xfId="0" applyNumberFormat="1" applyFont="1" applyFill="1" applyBorder="1" applyAlignment="1">
      <alignment horizontal="center" vertical="center"/>
    </xf>
    <xf numFmtId="2" fontId="11" fillId="0" borderId="22" xfId="0" applyNumberFormat="1" applyFont="1" applyFill="1" applyBorder="1" applyAlignment="1">
      <alignment horizontal="center" vertical="center"/>
    </xf>
    <xf numFmtId="43" fontId="8" fillId="0" borderId="17" xfId="0" applyNumberFormat="1" applyFont="1" applyFill="1" applyBorder="1" applyAlignment="1">
      <alignment horizontal="center" vertical="center"/>
    </xf>
    <xf numFmtId="43" fontId="8" fillId="0" borderId="16" xfId="0" applyNumberFormat="1" applyFont="1" applyFill="1" applyBorder="1" applyAlignment="1">
      <alignment horizontal="center" vertical="center"/>
    </xf>
    <xf numFmtId="43" fontId="8" fillId="0" borderId="15" xfId="0" applyNumberFormat="1" applyFont="1" applyFill="1" applyBorder="1" applyAlignment="1">
      <alignment horizontal="center" vertical="center"/>
    </xf>
    <xf numFmtId="2" fontId="9" fillId="0" borderId="22" xfId="0" applyNumberFormat="1" applyFont="1" applyFill="1" applyBorder="1" applyAlignment="1">
      <alignment horizontal="center" vertical="center"/>
    </xf>
    <xf numFmtId="43" fontId="11" fillId="0" borderId="18" xfId="0" applyNumberFormat="1" applyFont="1" applyFill="1" applyBorder="1" applyAlignment="1">
      <alignment horizontal="center" vertical="center"/>
    </xf>
    <xf numFmtId="43" fontId="11" fillId="0" borderId="22" xfId="0" applyNumberFormat="1" applyFont="1" applyFill="1" applyBorder="1" applyAlignment="1">
      <alignment horizontal="center" vertical="center"/>
    </xf>
    <xf numFmtId="0" fontId="21" fillId="0" borderId="0" xfId="1" applyFont="1" applyBorder="1" applyAlignment="1" applyProtection="1">
      <alignment horizontal="left"/>
    </xf>
    <xf numFmtId="0" fontId="4" fillId="0" borderId="0" xfId="0" applyFont="1" applyBorder="1" applyAlignment="1">
      <alignment horizontal="center"/>
    </xf>
    <xf numFmtId="0" fontId="8" fillId="0" borderId="28" xfId="0" applyFont="1" applyBorder="1" applyAlignment="1">
      <alignment horizontal="center"/>
    </xf>
    <xf numFmtId="0" fontId="8" fillId="0" borderId="29" xfId="0" applyFont="1" applyBorder="1" applyAlignment="1">
      <alignment horizontal="center"/>
    </xf>
    <xf numFmtId="0" fontId="8" fillId="0" borderId="29" xfId="0" applyFont="1" applyFill="1" applyBorder="1" applyAlignment="1">
      <alignment horizontal="center"/>
    </xf>
    <xf numFmtId="0" fontId="8" fillId="0" borderId="30" xfId="0" applyFont="1" applyBorder="1" applyAlignment="1">
      <alignment horizontal="center"/>
    </xf>
    <xf numFmtId="0" fontId="8" fillId="0" borderId="23" xfId="0" applyFont="1" applyBorder="1" applyAlignment="1">
      <alignment horizontal="center" vertical="center"/>
    </xf>
    <xf numFmtId="0" fontId="8" fillId="0" borderId="31" xfId="0" applyFont="1" applyBorder="1" applyAlignment="1">
      <alignment horizontal="center"/>
    </xf>
    <xf numFmtId="43" fontId="8" fillId="0" borderId="26" xfId="0" applyNumberFormat="1" applyFont="1" applyBorder="1" applyAlignment="1">
      <alignment horizontal="center" vertical="center"/>
    </xf>
    <xf numFmtId="43" fontId="8" fillId="0" borderId="25" xfId="0" applyNumberFormat="1" applyFont="1" applyBorder="1" applyAlignment="1">
      <alignment horizontal="center" vertical="center"/>
    </xf>
    <xf numFmtId="43" fontId="8" fillId="0" borderId="27" xfId="0" applyNumberFormat="1" applyFont="1" applyBorder="1" applyAlignment="1">
      <alignment horizontal="center" vertical="center"/>
    </xf>
    <xf numFmtId="0" fontId="0" fillId="0" borderId="16" xfId="0" applyBorder="1" applyAlignment="1">
      <alignment horizontal="center"/>
    </xf>
    <xf numFmtId="0" fontId="16" fillId="0" borderId="32" xfId="0" applyFont="1" applyBorder="1" applyAlignment="1">
      <alignment horizontal="center"/>
    </xf>
    <xf numFmtId="0" fontId="0" fillId="0" borderId="15" xfId="0" applyBorder="1" applyAlignment="1">
      <alignment horizontal="center"/>
    </xf>
    <xf numFmtId="0" fontId="0" fillId="0" borderId="9" xfId="0" applyBorder="1" applyAlignment="1">
      <alignment horizontal="center"/>
    </xf>
    <xf numFmtId="0" fontId="16" fillId="0" borderId="33" xfId="0" applyFont="1" applyBorder="1" applyAlignment="1">
      <alignment horizontal="center"/>
    </xf>
    <xf numFmtId="0" fontId="0" fillId="0" borderId="10" xfId="0" applyBorder="1" applyAlignment="1">
      <alignment horizontal="center"/>
    </xf>
    <xf numFmtId="0" fontId="8" fillId="0" borderId="9" xfId="0" applyFont="1" applyBorder="1" applyAlignment="1">
      <alignment horizontal="center"/>
    </xf>
    <xf numFmtId="0" fontId="9" fillId="0" borderId="33" xfId="0" applyFont="1" applyBorder="1" applyAlignment="1">
      <alignment horizontal="center"/>
    </xf>
    <xf numFmtId="0" fontId="16" fillId="0" borderId="34" xfId="0" applyFont="1" applyBorder="1" applyAlignment="1">
      <alignment horizontal="center"/>
    </xf>
    <xf numFmtId="0" fontId="0" fillId="0" borderId="19" xfId="0" applyBorder="1" applyAlignment="1">
      <alignment horizontal="center"/>
    </xf>
    <xf numFmtId="0" fontId="8" fillId="0" borderId="16" xfId="0" applyFont="1" applyBorder="1" applyAlignment="1">
      <alignment horizontal="center"/>
    </xf>
    <xf numFmtId="0" fontId="16" fillId="0" borderId="35" xfId="0" applyFont="1" applyBorder="1" applyAlignment="1">
      <alignment horizontal="center"/>
    </xf>
    <xf numFmtId="0" fontId="0" fillId="0" borderId="25" xfId="0" applyBorder="1" applyAlignment="1">
      <alignment horizontal="center"/>
    </xf>
    <xf numFmtId="0" fontId="8" fillId="0" borderId="20" xfId="0" applyFont="1" applyBorder="1" applyAlignment="1">
      <alignment horizontal="center"/>
    </xf>
    <xf numFmtId="0" fontId="1" fillId="0" borderId="9" xfId="0" applyFont="1" applyBorder="1" applyAlignment="1">
      <alignment horizontal="center"/>
    </xf>
    <xf numFmtId="0" fontId="0" fillId="2" borderId="10" xfId="0" applyFill="1" applyBorder="1" applyAlignment="1">
      <alignment horizontal="center"/>
    </xf>
    <xf numFmtId="0" fontId="17" fillId="0" borderId="0" xfId="1" applyFill="1" applyBorder="1" applyAlignment="1" applyProtection="1"/>
    <xf numFmtId="0" fontId="4" fillId="0" borderId="0" xfId="0" applyFont="1" applyBorder="1" applyAlignment="1">
      <alignment horizontal="center"/>
    </xf>
    <xf numFmtId="0" fontId="17" fillId="0" borderId="0" xfId="1" applyBorder="1" applyAlignment="1" applyProtection="1">
      <alignment horizontal="left"/>
    </xf>
    <xf numFmtId="0" fontId="1" fillId="0" borderId="20" xfId="0" applyFont="1" applyBorder="1" applyAlignment="1">
      <alignment horizontal="center"/>
    </xf>
    <xf numFmtId="0" fontId="1" fillId="0" borderId="26" xfId="0" applyFont="1" applyBorder="1" applyAlignment="1">
      <alignment horizontal="center"/>
    </xf>
    <xf numFmtId="0" fontId="22" fillId="0" borderId="33" xfId="0" applyFont="1" applyBorder="1" applyAlignment="1">
      <alignment horizontal="left"/>
    </xf>
    <xf numFmtId="0" fontId="14" fillId="0" borderId="4" xfId="0" applyFont="1" applyBorder="1" applyAlignment="1">
      <alignment horizontal="center"/>
    </xf>
    <xf numFmtId="0" fontId="6" fillId="0" borderId="3" xfId="0" applyFont="1" applyBorder="1" applyAlignment="1">
      <alignment horizontal="center" vertical="center" wrapText="1"/>
    </xf>
    <xf numFmtId="0" fontId="6" fillId="0" borderId="1" xfId="0" applyFont="1" applyBorder="1" applyAlignment="1">
      <alignment horizontal="center" vertical="center" wrapText="1"/>
    </xf>
    <xf numFmtId="0" fontId="6" fillId="0" borderId="2" xfId="0" applyFont="1" applyBorder="1" applyAlignment="1">
      <alignment horizontal="center" vertical="center" wrapText="1"/>
    </xf>
    <xf numFmtId="0" fontId="6" fillId="0" borderId="6" xfId="0" applyFont="1" applyBorder="1" applyAlignment="1">
      <alignment horizontal="center" vertical="center" wrapText="1"/>
    </xf>
    <xf numFmtId="0" fontId="6" fillId="0" borderId="5" xfId="0" applyFont="1" applyBorder="1" applyAlignment="1">
      <alignment horizontal="center" vertical="center" wrapText="1"/>
    </xf>
    <xf numFmtId="0" fontId="6" fillId="0" borderId="7" xfId="0" applyFont="1" applyBorder="1" applyAlignment="1">
      <alignment horizontal="center" vertical="center" wrapText="1"/>
    </xf>
    <xf numFmtId="0" fontId="1" fillId="0" borderId="0" xfId="0" applyFont="1" applyBorder="1" applyAlignment="1">
      <alignment horizontal="center"/>
    </xf>
    <xf numFmtId="0" fontId="4" fillId="0" borderId="0" xfId="0" applyFont="1" applyBorder="1" applyAlignment="1">
      <alignment horizontal="center"/>
    </xf>
    <xf numFmtId="0" fontId="17" fillId="0" borderId="0" xfId="1" applyFill="1" applyBorder="1" applyAlignment="1" applyProtection="1">
      <alignment horizontal="left"/>
    </xf>
    <xf numFmtId="0" fontId="17" fillId="0" borderId="0" xfId="1" applyFont="1" applyFill="1" applyBorder="1" applyAlignment="1" applyProtection="1">
      <alignment horizontal="left"/>
    </xf>
    <xf numFmtId="0" fontId="17" fillId="0" borderId="0" xfId="1" applyFont="1" applyBorder="1" applyAlignment="1" applyProtection="1">
      <alignment horizontal="left"/>
    </xf>
    <xf numFmtId="0" fontId="17" fillId="0" borderId="0" xfId="1" applyBorder="1" applyAlignment="1" applyProtection="1">
      <alignment horizontal="left"/>
    </xf>
    <xf numFmtId="0" fontId="10" fillId="0" borderId="3" xfId="0" applyFont="1" applyBorder="1" applyAlignment="1">
      <alignment horizontal="center" vertical="center" wrapText="1"/>
    </xf>
    <xf numFmtId="0" fontId="10" fillId="0" borderId="1"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 xfId="0" applyFont="1" applyBorder="1" applyAlignment="1">
      <alignment horizontal="center" vertical="center" wrapText="1"/>
    </xf>
    <xf numFmtId="0" fontId="1" fillId="0" borderId="38" xfId="0" applyFont="1" applyBorder="1" applyAlignment="1">
      <alignment horizontal="center"/>
    </xf>
    <xf numFmtId="0" fontId="0" fillId="0" borderId="39" xfId="0" applyBorder="1" applyAlignment="1">
      <alignment horizontal="center"/>
    </xf>
    <xf numFmtId="0" fontId="8" fillId="0" borderId="41" xfId="0" applyFont="1" applyBorder="1" applyAlignment="1">
      <alignment horizontal="center"/>
    </xf>
    <xf numFmtId="43" fontId="8" fillId="0" borderId="38" xfId="0" applyNumberFormat="1" applyFont="1" applyBorder="1" applyAlignment="1">
      <alignment horizontal="center" vertical="center"/>
    </xf>
    <xf numFmtId="43" fontId="8" fillId="0" borderId="39" xfId="0" applyNumberFormat="1" applyFont="1" applyBorder="1" applyAlignment="1">
      <alignment horizontal="center" vertical="center"/>
    </xf>
    <xf numFmtId="43" fontId="8" fillId="0" borderId="42" xfId="0" applyNumberFormat="1" applyFont="1" applyBorder="1" applyAlignment="1">
      <alignment horizontal="center" vertical="center"/>
    </xf>
    <xf numFmtId="0" fontId="8" fillId="0" borderId="43" xfId="0" applyFont="1" applyFill="1" applyBorder="1" applyAlignment="1">
      <alignment horizontal="center" vertical="center"/>
    </xf>
    <xf numFmtId="0" fontId="8" fillId="0" borderId="43" xfId="0" applyFont="1" applyBorder="1" applyAlignment="1">
      <alignment horizontal="center" vertical="center"/>
    </xf>
    <xf numFmtId="43" fontId="8" fillId="2" borderId="12" xfId="0" applyNumberFormat="1" applyFont="1" applyFill="1" applyBorder="1" applyAlignment="1">
      <alignment horizontal="center" vertical="center"/>
    </xf>
    <xf numFmtId="0" fontId="8" fillId="0" borderId="14" xfId="0" applyFont="1" applyBorder="1" applyAlignment="1">
      <alignment horizontal="center"/>
    </xf>
    <xf numFmtId="0" fontId="6" fillId="0" borderId="36" xfId="0" applyFont="1" applyBorder="1" applyAlignment="1">
      <alignment horizontal="center" vertical="center" wrapText="1"/>
    </xf>
    <xf numFmtId="0" fontId="12" fillId="0" borderId="6" xfId="0" applyFont="1" applyBorder="1" applyAlignment="1">
      <alignment horizontal="center" vertical="center" wrapText="1"/>
    </xf>
    <xf numFmtId="43" fontId="8" fillId="0" borderId="32" xfId="0" applyNumberFormat="1" applyFont="1" applyFill="1" applyBorder="1" applyAlignment="1">
      <alignment horizontal="center" vertical="center"/>
    </xf>
    <xf numFmtId="43" fontId="8" fillId="0" borderId="33" xfId="0" applyNumberFormat="1" applyFont="1" applyBorder="1" applyAlignment="1">
      <alignment horizontal="center" vertical="center"/>
    </xf>
    <xf numFmtId="43" fontId="8" fillId="0" borderId="33" xfId="0" applyNumberFormat="1" applyFont="1" applyFill="1" applyBorder="1" applyAlignment="1">
      <alignment horizontal="center" vertical="center"/>
    </xf>
    <xf numFmtId="43" fontId="8" fillId="0" borderId="35" xfId="0" applyNumberFormat="1" applyFont="1" applyBorder="1" applyAlignment="1">
      <alignment horizontal="center" vertical="center"/>
    </xf>
    <xf numFmtId="43" fontId="8" fillId="0" borderId="34" xfId="0" applyNumberFormat="1" applyFont="1" applyFill="1" applyBorder="1" applyAlignment="1">
      <alignment horizontal="center" vertical="center"/>
    </xf>
    <xf numFmtId="0" fontId="6" fillId="0" borderId="37" xfId="0" applyFont="1" applyBorder="1" applyAlignment="1">
      <alignment horizontal="center" vertical="center" wrapText="1"/>
    </xf>
    <xf numFmtId="0" fontId="12" fillId="0" borderId="46" xfId="0" applyFont="1" applyBorder="1" applyAlignment="1">
      <alignment horizontal="center" vertical="center"/>
    </xf>
    <xf numFmtId="0" fontId="8" fillId="0" borderId="26" xfId="0" applyFont="1" applyBorder="1" applyAlignment="1">
      <alignment horizontal="center"/>
    </xf>
    <xf numFmtId="43" fontId="8" fillId="0" borderId="26" xfId="0" applyNumberFormat="1" applyFont="1" applyFill="1" applyBorder="1" applyAlignment="1">
      <alignment horizontal="center" vertical="center"/>
    </xf>
    <xf numFmtId="43" fontId="8" fillId="0" borderId="25" xfId="0" applyNumberFormat="1" applyFont="1" applyFill="1" applyBorder="1" applyAlignment="1">
      <alignment horizontal="center" vertical="center"/>
    </xf>
    <xf numFmtId="43" fontId="8" fillId="0" borderId="27" xfId="0" applyNumberFormat="1" applyFont="1" applyFill="1" applyBorder="1" applyAlignment="1">
      <alignment horizontal="center" vertical="center"/>
    </xf>
    <xf numFmtId="43" fontId="8" fillId="0" borderId="35" xfId="0" applyNumberFormat="1" applyFont="1" applyFill="1" applyBorder="1" applyAlignment="1">
      <alignment horizontal="center" vertical="center"/>
    </xf>
    <xf numFmtId="43" fontId="8" fillId="0" borderId="34" xfId="0" applyNumberFormat="1" applyFont="1" applyBorder="1" applyAlignment="1">
      <alignment horizontal="center" vertical="center"/>
    </xf>
    <xf numFmtId="43" fontId="8" fillId="0" borderId="32" xfId="0" applyNumberFormat="1" applyFont="1" applyBorder="1" applyAlignment="1">
      <alignment horizontal="center" vertical="center"/>
    </xf>
    <xf numFmtId="0" fontId="8" fillId="0" borderId="24" xfId="0" applyFont="1" applyBorder="1" applyAlignment="1">
      <alignment horizontal="center"/>
    </xf>
    <xf numFmtId="0" fontId="0" fillId="0" borderId="48" xfId="0" applyBorder="1" applyAlignment="1">
      <alignment horizontal="center"/>
    </xf>
    <xf numFmtId="0" fontId="9" fillId="0" borderId="49" xfId="0" applyFont="1" applyBorder="1" applyAlignment="1">
      <alignment horizontal="center"/>
    </xf>
    <xf numFmtId="0" fontId="0" fillId="2" borderId="50" xfId="0" applyFill="1" applyBorder="1" applyAlignment="1">
      <alignment horizontal="center"/>
    </xf>
    <xf numFmtId="0" fontId="8" fillId="0" borderId="51" xfId="0" applyFont="1" applyBorder="1" applyAlignment="1">
      <alignment horizontal="center"/>
    </xf>
    <xf numFmtId="0" fontId="8" fillId="0" borderId="52" xfId="0" applyFont="1" applyFill="1" applyBorder="1" applyAlignment="1">
      <alignment horizontal="center"/>
    </xf>
    <xf numFmtId="43" fontId="8" fillId="0" borderId="48" xfId="0" applyNumberFormat="1" applyFont="1" applyBorder="1" applyAlignment="1">
      <alignment horizontal="center" vertical="center"/>
    </xf>
    <xf numFmtId="43" fontId="8" fillId="0" borderId="50" xfId="0" applyNumberFormat="1" applyFont="1" applyBorder="1" applyAlignment="1">
      <alignment horizontal="center" vertical="center"/>
    </xf>
    <xf numFmtId="43" fontId="8" fillId="0" borderId="53" xfId="0" applyNumberFormat="1" applyFont="1" applyBorder="1" applyAlignment="1">
      <alignment horizontal="center" vertical="center"/>
    </xf>
    <xf numFmtId="43" fontId="8" fillId="0" borderId="49" xfId="0" applyNumberFormat="1" applyFont="1" applyBorder="1" applyAlignment="1">
      <alignment horizontal="center" vertical="center"/>
    </xf>
    <xf numFmtId="43" fontId="9" fillId="0" borderId="54" xfId="0" applyNumberFormat="1" applyFont="1" applyFill="1" applyBorder="1" applyAlignment="1">
      <alignment horizontal="center" vertical="center"/>
    </xf>
    <xf numFmtId="0" fontId="8" fillId="0" borderId="54" xfId="0" applyFont="1" applyFill="1" applyBorder="1" applyAlignment="1">
      <alignment horizontal="center" vertical="center"/>
    </xf>
    <xf numFmtId="2" fontId="11" fillId="0" borderId="54" xfId="0" applyNumberFormat="1" applyFont="1" applyFill="1" applyBorder="1" applyAlignment="1">
      <alignment horizontal="center" vertical="center"/>
    </xf>
    <xf numFmtId="0" fontId="8" fillId="0" borderId="54" xfId="0" applyFont="1" applyBorder="1" applyAlignment="1">
      <alignment horizontal="center" vertical="center"/>
    </xf>
    <xf numFmtId="0" fontId="9" fillId="0" borderId="34" xfId="0" applyFont="1" applyBorder="1" applyAlignment="1">
      <alignment horizontal="center"/>
    </xf>
    <xf numFmtId="0" fontId="23" fillId="0" borderId="11" xfId="0" applyFont="1" applyBorder="1" applyAlignment="1">
      <alignment horizontal="center"/>
    </xf>
    <xf numFmtId="0" fontId="16" fillId="0" borderId="49" xfId="0" applyFont="1" applyBorder="1" applyAlignment="1">
      <alignment horizontal="center"/>
    </xf>
    <xf numFmtId="0" fontId="0" fillId="0" borderId="50" xfId="0" applyBorder="1" applyAlignment="1">
      <alignment horizontal="center"/>
    </xf>
    <xf numFmtId="0" fontId="8" fillId="0" borderId="52" xfId="0" applyFont="1" applyBorder="1" applyAlignment="1">
      <alignment horizontal="center"/>
    </xf>
    <xf numFmtId="43" fontId="8" fillId="0" borderId="53" xfId="0" applyNumberFormat="1" applyFont="1" applyFill="1" applyBorder="1" applyAlignment="1">
      <alignment horizontal="center" vertical="center"/>
    </xf>
    <xf numFmtId="0" fontId="23" fillId="0" borderId="24" xfId="0" applyFont="1" applyBorder="1" applyAlignment="1">
      <alignment horizontal="center"/>
    </xf>
    <xf numFmtId="0" fontId="1" fillId="0" borderId="48" xfId="0" applyFont="1" applyBorder="1" applyAlignment="1">
      <alignment horizontal="center"/>
    </xf>
    <xf numFmtId="0" fontId="0" fillId="0" borderId="55" xfId="0" applyBorder="1" applyAlignment="1">
      <alignment horizontal="center"/>
    </xf>
    <xf numFmtId="0" fontId="16" fillId="0" borderId="56" xfId="0" applyFont="1" applyBorder="1" applyAlignment="1">
      <alignment horizontal="center"/>
    </xf>
    <xf numFmtId="0" fontId="0" fillId="0" borderId="57" xfId="0" applyBorder="1" applyAlignment="1">
      <alignment horizontal="center"/>
    </xf>
    <xf numFmtId="0" fontId="8" fillId="0" borderId="47" xfId="0" applyFont="1" applyFill="1" applyBorder="1" applyAlignment="1">
      <alignment horizontal="center"/>
    </xf>
    <xf numFmtId="0" fontId="8" fillId="0" borderId="58" xfId="0" applyFont="1" applyFill="1" applyBorder="1" applyAlignment="1">
      <alignment horizontal="center"/>
    </xf>
    <xf numFmtId="43" fontId="8" fillId="0" borderId="55" xfId="0" applyNumberFormat="1" applyFont="1" applyBorder="1" applyAlignment="1">
      <alignment horizontal="center" vertical="center"/>
    </xf>
    <xf numFmtId="43" fontId="8" fillId="0" borderId="57" xfId="0" applyNumberFormat="1" applyFont="1" applyBorder="1" applyAlignment="1">
      <alignment horizontal="center" vertical="center"/>
    </xf>
    <xf numFmtId="43" fontId="8" fillId="0" borderId="45" xfId="0" applyNumberFormat="1" applyFont="1" applyBorder="1" applyAlignment="1">
      <alignment horizontal="center" vertical="center"/>
    </xf>
    <xf numFmtId="43" fontId="8" fillId="0" borderId="56" xfId="0" applyNumberFormat="1" applyFont="1" applyBorder="1" applyAlignment="1">
      <alignment horizontal="center" vertical="center"/>
    </xf>
    <xf numFmtId="43" fontId="9" fillId="0" borderId="44" xfId="0" applyNumberFormat="1" applyFont="1" applyFill="1" applyBorder="1" applyAlignment="1">
      <alignment horizontal="center" vertical="center"/>
    </xf>
    <xf numFmtId="0" fontId="8" fillId="0" borderId="44" xfId="0" applyFont="1" applyFill="1" applyBorder="1" applyAlignment="1">
      <alignment horizontal="center" vertical="center"/>
    </xf>
    <xf numFmtId="2" fontId="11" fillId="0" borderId="44" xfId="0" applyNumberFormat="1" applyFont="1" applyFill="1" applyBorder="1" applyAlignment="1">
      <alignment horizontal="center" vertical="center"/>
    </xf>
    <xf numFmtId="0" fontId="8" fillId="0" borderId="44" xfId="0" applyFont="1" applyBorder="1" applyAlignment="1">
      <alignment horizontal="center" vertical="center"/>
    </xf>
    <xf numFmtId="0" fontId="8" fillId="0" borderId="47" xfId="0" applyFont="1" applyBorder="1" applyAlignment="1">
      <alignment horizontal="center"/>
    </xf>
    <xf numFmtId="0" fontId="8" fillId="0" borderId="58" xfId="0" applyFont="1" applyBorder="1" applyAlignment="1">
      <alignment horizontal="center"/>
    </xf>
    <xf numFmtId="43" fontId="8" fillId="0" borderId="45" xfId="0" applyNumberFormat="1" applyFont="1" applyFill="1" applyBorder="1" applyAlignment="1">
      <alignment horizontal="center" vertical="center"/>
    </xf>
    <xf numFmtId="0" fontId="8" fillId="0" borderId="40" xfId="0" applyFont="1" applyBorder="1" applyAlignment="1">
      <alignment horizontal="center"/>
    </xf>
    <xf numFmtId="0" fontId="22" fillId="0" borderId="34" xfId="0" applyFont="1" applyBorder="1" applyAlignment="1">
      <alignment horizontal="left"/>
    </xf>
    <xf numFmtId="43" fontId="8" fillId="0" borderId="0" xfId="0" applyNumberFormat="1" applyFont="1" applyBorder="1" applyAlignment="1">
      <alignment horizontal="center" vertical="center"/>
    </xf>
    <xf numFmtId="2" fontId="9" fillId="0" borderId="54" xfId="0" applyNumberFormat="1" applyFont="1" applyFill="1" applyBorder="1" applyAlignment="1">
      <alignment horizontal="center" vertical="center"/>
    </xf>
    <xf numFmtId="2" fontId="9" fillId="0" borderId="23" xfId="0" applyNumberFormat="1" applyFont="1" applyFill="1" applyBorder="1" applyAlignment="1">
      <alignment horizontal="center" vertical="center"/>
    </xf>
    <xf numFmtId="2" fontId="9" fillId="0" borderId="43" xfId="0" applyNumberFormat="1" applyFont="1" applyFill="1" applyBorder="1" applyAlignment="1">
      <alignment horizontal="center" vertical="center"/>
    </xf>
    <xf numFmtId="43" fontId="11" fillId="0" borderId="54" xfId="0" applyNumberFormat="1" applyFont="1" applyFill="1" applyBorder="1" applyAlignment="1">
      <alignment horizontal="center" vertical="center"/>
    </xf>
    <xf numFmtId="43" fontId="11" fillId="0" borderId="23" xfId="0" applyNumberFormat="1" applyFont="1" applyFill="1" applyBorder="1" applyAlignment="1">
      <alignment horizontal="center" vertical="center"/>
    </xf>
    <xf numFmtId="0" fontId="22" fillId="0" borderId="35" xfId="0" applyFont="1" applyBorder="1" applyAlignment="1">
      <alignment horizontal="left"/>
    </xf>
    <xf numFmtId="0" fontId="24" fillId="0" borderId="32" xfId="0" applyFont="1" applyBorder="1" applyAlignment="1">
      <alignment horizontal="left"/>
    </xf>
    <xf numFmtId="0" fontId="25" fillId="0" borderId="33" xfId="0" applyFont="1" applyBorder="1" applyAlignment="1">
      <alignment horizontal="left"/>
    </xf>
    <xf numFmtId="0" fontId="25" fillId="0" borderId="34" xfId="0" applyFont="1" applyBorder="1" applyAlignment="1">
      <alignment horizontal="left"/>
    </xf>
    <xf numFmtId="0" fontId="24" fillId="0" borderId="49" xfId="0" applyFont="1" applyBorder="1" applyAlignment="1">
      <alignment horizontal="left"/>
    </xf>
    <xf numFmtId="0" fontId="25" fillId="0" borderId="35" xfId="0" applyFont="1" applyBorder="1" applyAlignment="1">
      <alignment horizontal="left"/>
    </xf>
    <xf numFmtId="0" fontId="24" fillId="0" borderId="56" xfId="0" applyFont="1" applyBorder="1" applyAlignment="1">
      <alignment horizontal="left"/>
    </xf>
    <xf numFmtId="0" fontId="24" fillId="0" borderId="0" xfId="0" applyFont="1" applyBorder="1" applyAlignment="1">
      <alignment horizontal="left"/>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xdr:col>
      <xdr:colOff>0</xdr:colOff>
      <xdr:row>39</xdr:row>
      <xdr:rowOff>0</xdr:rowOff>
    </xdr:from>
    <xdr:to>
      <xdr:col>1</xdr:col>
      <xdr:colOff>0</xdr:colOff>
      <xdr:row>39</xdr:row>
      <xdr:rowOff>0</xdr:rowOff>
    </xdr:to>
    <xdr:grpSp>
      <xdr:nvGrpSpPr>
        <xdr:cNvPr id="2" name="Group 7">
          <a:extLst>
            <a:ext uri="{FF2B5EF4-FFF2-40B4-BE49-F238E27FC236}">
              <a16:creationId xmlns="" xmlns:a16="http://schemas.microsoft.com/office/drawing/2014/main" id="{00000000-0008-0000-0000-000002000000}"/>
            </a:ext>
          </a:extLst>
        </xdr:cNvPr>
        <xdr:cNvGrpSpPr>
          <a:grpSpLocks/>
        </xdr:cNvGrpSpPr>
      </xdr:nvGrpSpPr>
      <xdr:grpSpPr bwMode="auto">
        <a:xfrm>
          <a:off x="612321" y="10899321"/>
          <a:ext cx="0" cy="0"/>
          <a:chOff x="1968" y="912"/>
          <a:chExt cx="240" cy="576"/>
        </a:xfrm>
      </xdr:grpSpPr>
      <xdr:sp macro="" textlink="">
        <xdr:nvSpPr>
          <xdr:cNvPr id="3" name="Line 8">
            <a:extLst>
              <a:ext uri="{FF2B5EF4-FFF2-40B4-BE49-F238E27FC236}">
                <a16:creationId xmlns="" xmlns:a16="http://schemas.microsoft.com/office/drawing/2014/main" id="{00000000-0008-0000-0000-000003000000}"/>
              </a:ext>
            </a:extLst>
          </xdr:cNvPr>
          <xdr:cNvSpPr>
            <a:spLocks noChangeShapeType="1"/>
          </xdr:cNvSpPr>
        </xdr:nvSpPr>
        <xdr:spPr bwMode="auto">
          <a:xfrm>
            <a:off x="1968" y="912"/>
            <a:ext cx="0" cy="576"/>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4" name="AutoShape 9">
            <a:extLst>
              <a:ext uri="{FF2B5EF4-FFF2-40B4-BE49-F238E27FC236}">
                <a16:creationId xmlns="" xmlns:a16="http://schemas.microsoft.com/office/drawing/2014/main" id="{00000000-0008-0000-0000-000004000000}"/>
              </a:ext>
            </a:extLst>
          </xdr:cNvPr>
          <xdr:cNvSpPr>
            <a:spLocks noChangeArrowheads="1"/>
          </xdr:cNvSpPr>
        </xdr:nvSpPr>
        <xdr:spPr bwMode="auto">
          <a:xfrm rot="5400000">
            <a:off x="2016" y="864"/>
            <a:ext cx="144" cy="240"/>
          </a:xfrm>
          <a:prstGeom prst="triangle">
            <a:avLst>
              <a:gd name="adj" fmla="val 50000"/>
            </a:avLst>
          </a:prstGeom>
          <a:solidFill>
            <a:srgbClr xmlns:mc="http://schemas.openxmlformats.org/markup-compatibility/2006" xmlns:a14="http://schemas.microsoft.com/office/drawing/2010/main" val="FF9900" mc:Ignorable="a14" a14:legacySpreadsheetColorIndex="52"/>
          </a:solidFill>
          <a:ln w="9525">
            <a:solidFill>
              <a:srgbClr val="000000"/>
            </a:solidFill>
            <a:miter lim="800000"/>
            <a:headEnd/>
            <a:tailEnd/>
          </a:ln>
        </xdr:spPr>
      </xdr:sp>
    </xdr:grpSp>
    <xdr:clientData/>
  </xdr:twoCellAnchor>
  <xdr:twoCellAnchor>
    <xdr:from>
      <xdr:col>31</xdr:col>
      <xdr:colOff>23813</xdr:colOff>
      <xdr:row>0</xdr:row>
      <xdr:rowOff>175948</xdr:rowOff>
    </xdr:from>
    <xdr:to>
      <xdr:col>35</xdr:col>
      <xdr:colOff>385536</xdr:colOff>
      <xdr:row>1</xdr:row>
      <xdr:rowOff>2115</xdr:rowOff>
    </xdr:to>
    <xdr:pic>
      <xdr:nvPicPr>
        <xdr:cNvPr id="5" name="Picture 39">
          <a:extLst>
            <a:ext uri="{FF2B5EF4-FFF2-40B4-BE49-F238E27FC236}">
              <a16:creationId xmlns=""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799969" y="175948"/>
          <a:ext cx="3052536" cy="10882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38</xdr:row>
      <xdr:rowOff>0</xdr:rowOff>
    </xdr:from>
    <xdr:to>
      <xdr:col>1</xdr:col>
      <xdr:colOff>0</xdr:colOff>
      <xdr:row>38</xdr:row>
      <xdr:rowOff>0</xdr:rowOff>
    </xdr:to>
    <xdr:grpSp>
      <xdr:nvGrpSpPr>
        <xdr:cNvPr id="7" name="Group 17">
          <a:extLst>
            <a:ext uri="{FF2B5EF4-FFF2-40B4-BE49-F238E27FC236}">
              <a16:creationId xmlns="" xmlns:a16="http://schemas.microsoft.com/office/drawing/2014/main" id="{00000000-0008-0000-0000-000007000000}"/>
            </a:ext>
          </a:extLst>
        </xdr:cNvPr>
        <xdr:cNvGrpSpPr>
          <a:grpSpLocks/>
        </xdr:cNvGrpSpPr>
      </xdr:nvGrpSpPr>
      <xdr:grpSpPr bwMode="auto">
        <a:xfrm>
          <a:off x="612321" y="10654393"/>
          <a:ext cx="0" cy="0"/>
          <a:chOff x="1968" y="912"/>
          <a:chExt cx="240" cy="576"/>
        </a:xfrm>
      </xdr:grpSpPr>
      <xdr:sp macro="" textlink="">
        <xdr:nvSpPr>
          <xdr:cNvPr id="8" name="Line 18">
            <a:extLst>
              <a:ext uri="{FF2B5EF4-FFF2-40B4-BE49-F238E27FC236}">
                <a16:creationId xmlns="" xmlns:a16="http://schemas.microsoft.com/office/drawing/2014/main" id="{00000000-0008-0000-0000-000008000000}"/>
              </a:ext>
            </a:extLst>
          </xdr:cNvPr>
          <xdr:cNvSpPr>
            <a:spLocks noChangeShapeType="1"/>
          </xdr:cNvSpPr>
        </xdr:nvSpPr>
        <xdr:spPr bwMode="auto">
          <a:xfrm>
            <a:off x="1968" y="912"/>
            <a:ext cx="0" cy="576"/>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9" name="AutoShape 19">
            <a:extLst>
              <a:ext uri="{FF2B5EF4-FFF2-40B4-BE49-F238E27FC236}">
                <a16:creationId xmlns="" xmlns:a16="http://schemas.microsoft.com/office/drawing/2014/main" id="{00000000-0008-0000-0000-000009000000}"/>
              </a:ext>
            </a:extLst>
          </xdr:cNvPr>
          <xdr:cNvSpPr>
            <a:spLocks noChangeArrowheads="1"/>
          </xdr:cNvSpPr>
        </xdr:nvSpPr>
        <xdr:spPr bwMode="auto">
          <a:xfrm rot="5400000">
            <a:off x="2016" y="864"/>
            <a:ext cx="144" cy="240"/>
          </a:xfrm>
          <a:prstGeom prst="triangle">
            <a:avLst>
              <a:gd name="adj" fmla="val 50000"/>
            </a:avLst>
          </a:prstGeom>
          <a:solidFill>
            <a:srgbClr xmlns:mc="http://schemas.openxmlformats.org/markup-compatibility/2006" xmlns:a14="http://schemas.microsoft.com/office/drawing/2010/main" val="FF9900" mc:Ignorable="a14" a14:legacySpreadsheetColorIndex="52"/>
          </a:solidFill>
          <a:ln w="9525">
            <a:solidFill>
              <a:srgbClr val="000000"/>
            </a:solidFill>
            <a:miter lim="800000"/>
            <a:headEnd/>
            <a:tailEnd/>
          </a:ln>
        </xdr:spPr>
      </xdr:sp>
    </xdr:grpSp>
    <xdr:clientData/>
  </xdr:twoCellAnchor>
  <xdr:twoCellAnchor>
    <xdr:from>
      <xdr:col>1</xdr:col>
      <xdr:colOff>0</xdr:colOff>
      <xdr:row>38</xdr:row>
      <xdr:rowOff>0</xdr:rowOff>
    </xdr:from>
    <xdr:to>
      <xdr:col>1</xdr:col>
      <xdr:colOff>0</xdr:colOff>
      <xdr:row>38</xdr:row>
      <xdr:rowOff>0</xdr:rowOff>
    </xdr:to>
    <xdr:grpSp>
      <xdr:nvGrpSpPr>
        <xdr:cNvPr id="10" name="Group 17">
          <a:extLst>
            <a:ext uri="{FF2B5EF4-FFF2-40B4-BE49-F238E27FC236}">
              <a16:creationId xmlns="" xmlns:a16="http://schemas.microsoft.com/office/drawing/2014/main" id="{00000000-0008-0000-0000-00000A000000}"/>
            </a:ext>
          </a:extLst>
        </xdr:cNvPr>
        <xdr:cNvGrpSpPr>
          <a:grpSpLocks/>
        </xdr:cNvGrpSpPr>
      </xdr:nvGrpSpPr>
      <xdr:grpSpPr bwMode="auto">
        <a:xfrm>
          <a:off x="612321" y="10654393"/>
          <a:ext cx="0" cy="0"/>
          <a:chOff x="1968" y="912"/>
          <a:chExt cx="240" cy="576"/>
        </a:xfrm>
      </xdr:grpSpPr>
      <xdr:sp macro="" textlink="">
        <xdr:nvSpPr>
          <xdr:cNvPr id="11" name="Line 18">
            <a:extLst>
              <a:ext uri="{FF2B5EF4-FFF2-40B4-BE49-F238E27FC236}">
                <a16:creationId xmlns="" xmlns:a16="http://schemas.microsoft.com/office/drawing/2014/main" id="{00000000-0008-0000-0000-00000B000000}"/>
              </a:ext>
            </a:extLst>
          </xdr:cNvPr>
          <xdr:cNvSpPr>
            <a:spLocks noChangeShapeType="1"/>
          </xdr:cNvSpPr>
        </xdr:nvSpPr>
        <xdr:spPr bwMode="auto">
          <a:xfrm>
            <a:off x="1968" y="912"/>
            <a:ext cx="0" cy="576"/>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2" name="AutoShape 19">
            <a:extLst>
              <a:ext uri="{FF2B5EF4-FFF2-40B4-BE49-F238E27FC236}">
                <a16:creationId xmlns="" xmlns:a16="http://schemas.microsoft.com/office/drawing/2014/main" id="{00000000-0008-0000-0000-00000C000000}"/>
              </a:ext>
            </a:extLst>
          </xdr:cNvPr>
          <xdr:cNvSpPr>
            <a:spLocks noChangeArrowheads="1"/>
          </xdr:cNvSpPr>
        </xdr:nvSpPr>
        <xdr:spPr bwMode="auto">
          <a:xfrm rot="5400000">
            <a:off x="2016" y="864"/>
            <a:ext cx="144" cy="240"/>
          </a:xfrm>
          <a:prstGeom prst="triangle">
            <a:avLst>
              <a:gd name="adj" fmla="val 50000"/>
            </a:avLst>
          </a:prstGeom>
          <a:solidFill>
            <a:srgbClr xmlns:mc="http://schemas.openxmlformats.org/markup-compatibility/2006" xmlns:a14="http://schemas.microsoft.com/office/drawing/2010/main" val="FF9900" mc:Ignorable="a14" a14:legacySpreadsheetColorIndex="52"/>
          </a:solidFill>
          <a:ln w="9525">
            <a:solidFill>
              <a:srgbClr val="000000"/>
            </a:solidFill>
            <a:miter lim="800000"/>
            <a:headEnd/>
            <a:tailEnd/>
          </a:ln>
        </xdr:spPr>
      </xdr:sp>
    </xdr:grpSp>
    <xdr:clientData/>
  </xdr:twoCellAnchor>
  <xdr:twoCellAnchor>
    <xdr:from>
      <xdr:col>0</xdr:col>
      <xdr:colOff>85725</xdr:colOff>
      <xdr:row>0</xdr:row>
      <xdr:rowOff>190500</xdr:rowOff>
    </xdr:from>
    <xdr:to>
      <xdr:col>3</xdr:col>
      <xdr:colOff>1428750</xdr:colOff>
      <xdr:row>1</xdr:row>
      <xdr:rowOff>4761</xdr:rowOff>
    </xdr:to>
    <xdr:pic>
      <xdr:nvPicPr>
        <xdr:cNvPr id="14" name="Picture 2">
          <a:extLst>
            <a:ext uri="{FF2B5EF4-FFF2-40B4-BE49-F238E27FC236}">
              <a16:creationId xmlns="" xmlns:a16="http://schemas.microsoft.com/office/drawing/2014/main" id="{00000000-0008-0000-0000-00000E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5725" y="190500"/>
          <a:ext cx="3069431" cy="10763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39</xdr:row>
      <xdr:rowOff>0</xdr:rowOff>
    </xdr:from>
    <xdr:to>
      <xdr:col>1</xdr:col>
      <xdr:colOff>0</xdr:colOff>
      <xdr:row>39</xdr:row>
      <xdr:rowOff>0</xdr:rowOff>
    </xdr:to>
    <xdr:grpSp>
      <xdr:nvGrpSpPr>
        <xdr:cNvPr id="2" name="Group 7">
          <a:extLst>
            <a:ext uri="{FF2B5EF4-FFF2-40B4-BE49-F238E27FC236}">
              <a16:creationId xmlns="" xmlns:a16="http://schemas.microsoft.com/office/drawing/2014/main" id="{00000000-0008-0000-0000-000002000000}"/>
            </a:ext>
          </a:extLst>
        </xdr:cNvPr>
        <xdr:cNvGrpSpPr>
          <a:grpSpLocks/>
        </xdr:cNvGrpSpPr>
      </xdr:nvGrpSpPr>
      <xdr:grpSpPr bwMode="auto">
        <a:xfrm>
          <a:off x="612321" y="10899321"/>
          <a:ext cx="0" cy="0"/>
          <a:chOff x="1968" y="912"/>
          <a:chExt cx="240" cy="576"/>
        </a:xfrm>
      </xdr:grpSpPr>
      <xdr:sp macro="" textlink="">
        <xdr:nvSpPr>
          <xdr:cNvPr id="3" name="Line 8">
            <a:extLst>
              <a:ext uri="{FF2B5EF4-FFF2-40B4-BE49-F238E27FC236}">
                <a16:creationId xmlns="" xmlns:a16="http://schemas.microsoft.com/office/drawing/2014/main" id="{00000000-0008-0000-0000-000003000000}"/>
              </a:ext>
            </a:extLst>
          </xdr:cNvPr>
          <xdr:cNvSpPr>
            <a:spLocks noChangeShapeType="1"/>
          </xdr:cNvSpPr>
        </xdr:nvSpPr>
        <xdr:spPr bwMode="auto">
          <a:xfrm>
            <a:off x="1968" y="912"/>
            <a:ext cx="0" cy="576"/>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4" name="AutoShape 9">
            <a:extLst>
              <a:ext uri="{FF2B5EF4-FFF2-40B4-BE49-F238E27FC236}">
                <a16:creationId xmlns="" xmlns:a16="http://schemas.microsoft.com/office/drawing/2014/main" id="{00000000-0008-0000-0000-000004000000}"/>
              </a:ext>
            </a:extLst>
          </xdr:cNvPr>
          <xdr:cNvSpPr>
            <a:spLocks noChangeArrowheads="1"/>
          </xdr:cNvSpPr>
        </xdr:nvSpPr>
        <xdr:spPr bwMode="auto">
          <a:xfrm rot="5400000">
            <a:off x="2016" y="864"/>
            <a:ext cx="144" cy="240"/>
          </a:xfrm>
          <a:prstGeom prst="triangle">
            <a:avLst>
              <a:gd name="adj" fmla="val 50000"/>
            </a:avLst>
          </a:prstGeom>
          <a:solidFill>
            <a:srgbClr xmlns:mc="http://schemas.openxmlformats.org/markup-compatibility/2006" xmlns:a14="http://schemas.microsoft.com/office/drawing/2010/main" val="FF9900" mc:Ignorable="a14" a14:legacySpreadsheetColorIndex="52"/>
          </a:solidFill>
          <a:ln w="9525">
            <a:solidFill>
              <a:srgbClr val="000000"/>
            </a:solidFill>
            <a:miter lim="800000"/>
            <a:headEnd/>
            <a:tailEnd/>
          </a:ln>
        </xdr:spPr>
      </xdr:sp>
    </xdr:grpSp>
    <xdr:clientData/>
  </xdr:twoCellAnchor>
  <xdr:twoCellAnchor>
    <xdr:from>
      <xdr:col>31</xdr:col>
      <xdr:colOff>23813</xdr:colOff>
      <xdr:row>0</xdr:row>
      <xdr:rowOff>175948</xdr:rowOff>
    </xdr:from>
    <xdr:to>
      <xdr:col>35</xdr:col>
      <xdr:colOff>385536</xdr:colOff>
      <xdr:row>1</xdr:row>
      <xdr:rowOff>2115</xdr:rowOff>
    </xdr:to>
    <xdr:pic>
      <xdr:nvPicPr>
        <xdr:cNvPr id="5" name="Picture 39">
          <a:extLst>
            <a:ext uri="{FF2B5EF4-FFF2-40B4-BE49-F238E27FC236}">
              <a16:creationId xmlns=""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683538" y="175948"/>
          <a:ext cx="3057298" cy="10929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38</xdr:row>
      <xdr:rowOff>0</xdr:rowOff>
    </xdr:from>
    <xdr:to>
      <xdr:col>1</xdr:col>
      <xdr:colOff>0</xdr:colOff>
      <xdr:row>38</xdr:row>
      <xdr:rowOff>0</xdr:rowOff>
    </xdr:to>
    <xdr:grpSp>
      <xdr:nvGrpSpPr>
        <xdr:cNvPr id="6" name="Group 17">
          <a:extLst>
            <a:ext uri="{FF2B5EF4-FFF2-40B4-BE49-F238E27FC236}">
              <a16:creationId xmlns="" xmlns:a16="http://schemas.microsoft.com/office/drawing/2014/main" id="{00000000-0008-0000-0000-000007000000}"/>
            </a:ext>
          </a:extLst>
        </xdr:cNvPr>
        <xdr:cNvGrpSpPr>
          <a:grpSpLocks/>
        </xdr:cNvGrpSpPr>
      </xdr:nvGrpSpPr>
      <xdr:grpSpPr bwMode="auto">
        <a:xfrm>
          <a:off x="612321" y="10654393"/>
          <a:ext cx="0" cy="0"/>
          <a:chOff x="1968" y="912"/>
          <a:chExt cx="240" cy="576"/>
        </a:xfrm>
      </xdr:grpSpPr>
      <xdr:sp macro="" textlink="">
        <xdr:nvSpPr>
          <xdr:cNvPr id="7" name="Line 18">
            <a:extLst>
              <a:ext uri="{FF2B5EF4-FFF2-40B4-BE49-F238E27FC236}">
                <a16:creationId xmlns="" xmlns:a16="http://schemas.microsoft.com/office/drawing/2014/main" id="{00000000-0008-0000-0000-000008000000}"/>
              </a:ext>
            </a:extLst>
          </xdr:cNvPr>
          <xdr:cNvSpPr>
            <a:spLocks noChangeShapeType="1"/>
          </xdr:cNvSpPr>
        </xdr:nvSpPr>
        <xdr:spPr bwMode="auto">
          <a:xfrm>
            <a:off x="1968" y="912"/>
            <a:ext cx="0" cy="576"/>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8" name="AutoShape 19">
            <a:extLst>
              <a:ext uri="{FF2B5EF4-FFF2-40B4-BE49-F238E27FC236}">
                <a16:creationId xmlns="" xmlns:a16="http://schemas.microsoft.com/office/drawing/2014/main" id="{00000000-0008-0000-0000-000009000000}"/>
              </a:ext>
            </a:extLst>
          </xdr:cNvPr>
          <xdr:cNvSpPr>
            <a:spLocks noChangeArrowheads="1"/>
          </xdr:cNvSpPr>
        </xdr:nvSpPr>
        <xdr:spPr bwMode="auto">
          <a:xfrm rot="5400000">
            <a:off x="2016" y="864"/>
            <a:ext cx="144" cy="240"/>
          </a:xfrm>
          <a:prstGeom prst="triangle">
            <a:avLst>
              <a:gd name="adj" fmla="val 50000"/>
            </a:avLst>
          </a:prstGeom>
          <a:solidFill>
            <a:srgbClr xmlns:mc="http://schemas.openxmlformats.org/markup-compatibility/2006" xmlns:a14="http://schemas.microsoft.com/office/drawing/2010/main" val="FF9900" mc:Ignorable="a14" a14:legacySpreadsheetColorIndex="52"/>
          </a:solidFill>
          <a:ln w="9525">
            <a:solidFill>
              <a:srgbClr val="000000"/>
            </a:solidFill>
            <a:miter lim="800000"/>
            <a:headEnd/>
            <a:tailEnd/>
          </a:ln>
        </xdr:spPr>
      </xdr:sp>
    </xdr:grpSp>
    <xdr:clientData/>
  </xdr:twoCellAnchor>
  <xdr:twoCellAnchor>
    <xdr:from>
      <xdr:col>1</xdr:col>
      <xdr:colOff>0</xdr:colOff>
      <xdr:row>38</xdr:row>
      <xdr:rowOff>0</xdr:rowOff>
    </xdr:from>
    <xdr:to>
      <xdr:col>1</xdr:col>
      <xdr:colOff>0</xdr:colOff>
      <xdr:row>38</xdr:row>
      <xdr:rowOff>0</xdr:rowOff>
    </xdr:to>
    <xdr:grpSp>
      <xdr:nvGrpSpPr>
        <xdr:cNvPr id="9" name="Group 17">
          <a:extLst>
            <a:ext uri="{FF2B5EF4-FFF2-40B4-BE49-F238E27FC236}">
              <a16:creationId xmlns="" xmlns:a16="http://schemas.microsoft.com/office/drawing/2014/main" id="{00000000-0008-0000-0000-00000A000000}"/>
            </a:ext>
          </a:extLst>
        </xdr:cNvPr>
        <xdr:cNvGrpSpPr>
          <a:grpSpLocks/>
        </xdr:cNvGrpSpPr>
      </xdr:nvGrpSpPr>
      <xdr:grpSpPr bwMode="auto">
        <a:xfrm>
          <a:off x="612321" y="10654393"/>
          <a:ext cx="0" cy="0"/>
          <a:chOff x="1968" y="912"/>
          <a:chExt cx="240" cy="576"/>
        </a:xfrm>
      </xdr:grpSpPr>
      <xdr:sp macro="" textlink="">
        <xdr:nvSpPr>
          <xdr:cNvPr id="10" name="Line 18">
            <a:extLst>
              <a:ext uri="{FF2B5EF4-FFF2-40B4-BE49-F238E27FC236}">
                <a16:creationId xmlns="" xmlns:a16="http://schemas.microsoft.com/office/drawing/2014/main" id="{00000000-0008-0000-0000-00000B000000}"/>
              </a:ext>
            </a:extLst>
          </xdr:cNvPr>
          <xdr:cNvSpPr>
            <a:spLocks noChangeShapeType="1"/>
          </xdr:cNvSpPr>
        </xdr:nvSpPr>
        <xdr:spPr bwMode="auto">
          <a:xfrm>
            <a:off x="1968" y="912"/>
            <a:ext cx="0" cy="576"/>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1" name="AutoShape 19">
            <a:extLst>
              <a:ext uri="{FF2B5EF4-FFF2-40B4-BE49-F238E27FC236}">
                <a16:creationId xmlns="" xmlns:a16="http://schemas.microsoft.com/office/drawing/2014/main" id="{00000000-0008-0000-0000-00000C000000}"/>
              </a:ext>
            </a:extLst>
          </xdr:cNvPr>
          <xdr:cNvSpPr>
            <a:spLocks noChangeArrowheads="1"/>
          </xdr:cNvSpPr>
        </xdr:nvSpPr>
        <xdr:spPr bwMode="auto">
          <a:xfrm rot="5400000">
            <a:off x="2016" y="864"/>
            <a:ext cx="144" cy="240"/>
          </a:xfrm>
          <a:prstGeom prst="triangle">
            <a:avLst>
              <a:gd name="adj" fmla="val 50000"/>
            </a:avLst>
          </a:prstGeom>
          <a:solidFill>
            <a:srgbClr xmlns:mc="http://schemas.openxmlformats.org/markup-compatibility/2006" xmlns:a14="http://schemas.microsoft.com/office/drawing/2010/main" val="FF9900" mc:Ignorable="a14" a14:legacySpreadsheetColorIndex="52"/>
          </a:solidFill>
          <a:ln w="9525">
            <a:solidFill>
              <a:srgbClr val="000000"/>
            </a:solidFill>
            <a:miter lim="800000"/>
            <a:headEnd/>
            <a:tailEnd/>
          </a:ln>
        </xdr:spPr>
      </xdr:sp>
    </xdr:grpSp>
    <xdr:clientData/>
  </xdr:twoCellAnchor>
  <xdr:twoCellAnchor>
    <xdr:from>
      <xdr:col>0</xdr:col>
      <xdr:colOff>85725</xdr:colOff>
      <xdr:row>0</xdr:row>
      <xdr:rowOff>190500</xdr:rowOff>
    </xdr:from>
    <xdr:to>
      <xdr:col>3</xdr:col>
      <xdr:colOff>1428750</xdr:colOff>
      <xdr:row>1</xdr:row>
      <xdr:rowOff>4761</xdr:rowOff>
    </xdr:to>
    <xdr:pic>
      <xdr:nvPicPr>
        <xdr:cNvPr id="12" name="Picture 2">
          <a:extLst>
            <a:ext uri="{FF2B5EF4-FFF2-40B4-BE49-F238E27FC236}">
              <a16:creationId xmlns="" xmlns:a16="http://schemas.microsoft.com/office/drawing/2014/main" id="{00000000-0008-0000-0000-00000E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5725" y="190500"/>
          <a:ext cx="3076575" cy="10810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39</xdr:row>
      <xdr:rowOff>0</xdr:rowOff>
    </xdr:from>
    <xdr:to>
      <xdr:col>1</xdr:col>
      <xdr:colOff>0</xdr:colOff>
      <xdr:row>39</xdr:row>
      <xdr:rowOff>0</xdr:rowOff>
    </xdr:to>
    <xdr:grpSp>
      <xdr:nvGrpSpPr>
        <xdr:cNvPr id="2" name="Group 7">
          <a:extLst>
            <a:ext uri="{FF2B5EF4-FFF2-40B4-BE49-F238E27FC236}">
              <a16:creationId xmlns="" xmlns:a16="http://schemas.microsoft.com/office/drawing/2014/main" id="{00000000-0008-0000-0000-000002000000}"/>
            </a:ext>
          </a:extLst>
        </xdr:cNvPr>
        <xdr:cNvGrpSpPr>
          <a:grpSpLocks/>
        </xdr:cNvGrpSpPr>
      </xdr:nvGrpSpPr>
      <xdr:grpSpPr bwMode="auto">
        <a:xfrm>
          <a:off x="612321" y="10899321"/>
          <a:ext cx="0" cy="0"/>
          <a:chOff x="1968" y="912"/>
          <a:chExt cx="240" cy="576"/>
        </a:xfrm>
      </xdr:grpSpPr>
      <xdr:sp macro="" textlink="">
        <xdr:nvSpPr>
          <xdr:cNvPr id="3" name="Line 8">
            <a:extLst>
              <a:ext uri="{FF2B5EF4-FFF2-40B4-BE49-F238E27FC236}">
                <a16:creationId xmlns="" xmlns:a16="http://schemas.microsoft.com/office/drawing/2014/main" id="{00000000-0008-0000-0000-000003000000}"/>
              </a:ext>
            </a:extLst>
          </xdr:cNvPr>
          <xdr:cNvSpPr>
            <a:spLocks noChangeShapeType="1"/>
          </xdr:cNvSpPr>
        </xdr:nvSpPr>
        <xdr:spPr bwMode="auto">
          <a:xfrm>
            <a:off x="1968" y="912"/>
            <a:ext cx="0" cy="576"/>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4" name="AutoShape 9">
            <a:extLst>
              <a:ext uri="{FF2B5EF4-FFF2-40B4-BE49-F238E27FC236}">
                <a16:creationId xmlns="" xmlns:a16="http://schemas.microsoft.com/office/drawing/2014/main" id="{00000000-0008-0000-0000-000004000000}"/>
              </a:ext>
            </a:extLst>
          </xdr:cNvPr>
          <xdr:cNvSpPr>
            <a:spLocks noChangeArrowheads="1"/>
          </xdr:cNvSpPr>
        </xdr:nvSpPr>
        <xdr:spPr bwMode="auto">
          <a:xfrm rot="5400000">
            <a:off x="2016" y="864"/>
            <a:ext cx="144" cy="240"/>
          </a:xfrm>
          <a:prstGeom prst="triangle">
            <a:avLst>
              <a:gd name="adj" fmla="val 50000"/>
            </a:avLst>
          </a:prstGeom>
          <a:solidFill>
            <a:srgbClr xmlns:mc="http://schemas.openxmlformats.org/markup-compatibility/2006" xmlns:a14="http://schemas.microsoft.com/office/drawing/2010/main" val="FF9900" mc:Ignorable="a14" a14:legacySpreadsheetColorIndex="52"/>
          </a:solidFill>
          <a:ln w="9525">
            <a:solidFill>
              <a:srgbClr val="000000"/>
            </a:solidFill>
            <a:miter lim="800000"/>
            <a:headEnd/>
            <a:tailEnd/>
          </a:ln>
        </xdr:spPr>
      </xdr:sp>
    </xdr:grpSp>
    <xdr:clientData/>
  </xdr:twoCellAnchor>
  <xdr:twoCellAnchor>
    <xdr:from>
      <xdr:col>31</xdr:col>
      <xdr:colOff>23813</xdr:colOff>
      <xdr:row>0</xdr:row>
      <xdr:rowOff>175948</xdr:rowOff>
    </xdr:from>
    <xdr:to>
      <xdr:col>35</xdr:col>
      <xdr:colOff>385536</xdr:colOff>
      <xdr:row>1</xdr:row>
      <xdr:rowOff>2115</xdr:rowOff>
    </xdr:to>
    <xdr:pic>
      <xdr:nvPicPr>
        <xdr:cNvPr id="5" name="Picture 39">
          <a:extLst>
            <a:ext uri="{FF2B5EF4-FFF2-40B4-BE49-F238E27FC236}">
              <a16:creationId xmlns=""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683538" y="175948"/>
          <a:ext cx="3057298" cy="10929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38</xdr:row>
      <xdr:rowOff>0</xdr:rowOff>
    </xdr:from>
    <xdr:to>
      <xdr:col>1</xdr:col>
      <xdr:colOff>0</xdr:colOff>
      <xdr:row>38</xdr:row>
      <xdr:rowOff>0</xdr:rowOff>
    </xdr:to>
    <xdr:grpSp>
      <xdr:nvGrpSpPr>
        <xdr:cNvPr id="6" name="Group 17">
          <a:extLst>
            <a:ext uri="{FF2B5EF4-FFF2-40B4-BE49-F238E27FC236}">
              <a16:creationId xmlns="" xmlns:a16="http://schemas.microsoft.com/office/drawing/2014/main" id="{00000000-0008-0000-0000-000007000000}"/>
            </a:ext>
          </a:extLst>
        </xdr:cNvPr>
        <xdr:cNvGrpSpPr>
          <a:grpSpLocks/>
        </xdr:cNvGrpSpPr>
      </xdr:nvGrpSpPr>
      <xdr:grpSpPr bwMode="auto">
        <a:xfrm>
          <a:off x="612321" y="10654393"/>
          <a:ext cx="0" cy="0"/>
          <a:chOff x="1968" y="912"/>
          <a:chExt cx="240" cy="576"/>
        </a:xfrm>
      </xdr:grpSpPr>
      <xdr:sp macro="" textlink="">
        <xdr:nvSpPr>
          <xdr:cNvPr id="7" name="Line 18">
            <a:extLst>
              <a:ext uri="{FF2B5EF4-FFF2-40B4-BE49-F238E27FC236}">
                <a16:creationId xmlns="" xmlns:a16="http://schemas.microsoft.com/office/drawing/2014/main" id="{00000000-0008-0000-0000-000008000000}"/>
              </a:ext>
            </a:extLst>
          </xdr:cNvPr>
          <xdr:cNvSpPr>
            <a:spLocks noChangeShapeType="1"/>
          </xdr:cNvSpPr>
        </xdr:nvSpPr>
        <xdr:spPr bwMode="auto">
          <a:xfrm>
            <a:off x="1968" y="912"/>
            <a:ext cx="0" cy="576"/>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8" name="AutoShape 19">
            <a:extLst>
              <a:ext uri="{FF2B5EF4-FFF2-40B4-BE49-F238E27FC236}">
                <a16:creationId xmlns="" xmlns:a16="http://schemas.microsoft.com/office/drawing/2014/main" id="{00000000-0008-0000-0000-000009000000}"/>
              </a:ext>
            </a:extLst>
          </xdr:cNvPr>
          <xdr:cNvSpPr>
            <a:spLocks noChangeArrowheads="1"/>
          </xdr:cNvSpPr>
        </xdr:nvSpPr>
        <xdr:spPr bwMode="auto">
          <a:xfrm rot="5400000">
            <a:off x="2016" y="864"/>
            <a:ext cx="144" cy="240"/>
          </a:xfrm>
          <a:prstGeom prst="triangle">
            <a:avLst>
              <a:gd name="adj" fmla="val 50000"/>
            </a:avLst>
          </a:prstGeom>
          <a:solidFill>
            <a:srgbClr xmlns:mc="http://schemas.openxmlformats.org/markup-compatibility/2006" xmlns:a14="http://schemas.microsoft.com/office/drawing/2010/main" val="FF9900" mc:Ignorable="a14" a14:legacySpreadsheetColorIndex="52"/>
          </a:solidFill>
          <a:ln w="9525">
            <a:solidFill>
              <a:srgbClr val="000000"/>
            </a:solidFill>
            <a:miter lim="800000"/>
            <a:headEnd/>
            <a:tailEnd/>
          </a:ln>
        </xdr:spPr>
      </xdr:sp>
    </xdr:grpSp>
    <xdr:clientData/>
  </xdr:twoCellAnchor>
  <xdr:twoCellAnchor>
    <xdr:from>
      <xdr:col>1</xdr:col>
      <xdr:colOff>0</xdr:colOff>
      <xdr:row>38</xdr:row>
      <xdr:rowOff>0</xdr:rowOff>
    </xdr:from>
    <xdr:to>
      <xdr:col>1</xdr:col>
      <xdr:colOff>0</xdr:colOff>
      <xdr:row>38</xdr:row>
      <xdr:rowOff>0</xdr:rowOff>
    </xdr:to>
    <xdr:grpSp>
      <xdr:nvGrpSpPr>
        <xdr:cNvPr id="9" name="Group 17">
          <a:extLst>
            <a:ext uri="{FF2B5EF4-FFF2-40B4-BE49-F238E27FC236}">
              <a16:creationId xmlns="" xmlns:a16="http://schemas.microsoft.com/office/drawing/2014/main" id="{00000000-0008-0000-0000-00000A000000}"/>
            </a:ext>
          </a:extLst>
        </xdr:cNvPr>
        <xdr:cNvGrpSpPr>
          <a:grpSpLocks/>
        </xdr:cNvGrpSpPr>
      </xdr:nvGrpSpPr>
      <xdr:grpSpPr bwMode="auto">
        <a:xfrm>
          <a:off x="612321" y="10654393"/>
          <a:ext cx="0" cy="0"/>
          <a:chOff x="1968" y="912"/>
          <a:chExt cx="240" cy="576"/>
        </a:xfrm>
      </xdr:grpSpPr>
      <xdr:sp macro="" textlink="">
        <xdr:nvSpPr>
          <xdr:cNvPr id="10" name="Line 18">
            <a:extLst>
              <a:ext uri="{FF2B5EF4-FFF2-40B4-BE49-F238E27FC236}">
                <a16:creationId xmlns="" xmlns:a16="http://schemas.microsoft.com/office/drawing/2014/main" id="{00000000-0008-0000-0000-00000B000000}"/>
              </a:ext>
            </a:extLst>
          </xdr:cNvPr>
          <xdr:cNvSpPr>
            <a:spLocks noChangeShapeType="1"/>
          </xdr:cNvSpPr>
        </xdr:nvSpPr>
        <xdr:spPr bwMode="auto">
          <a:xfrm>
            <a:off x="1968" y="912"/>
            <a:ext cx="0" cy="576"/>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1" name="AutoShape 19">
            <a:extLst>
              <a:ext uri="{FF2B5EF4-FFF2-40B4-BE49-F238E27FC236}">
                <a16:creationId xmlns="" xmlns:a16="http://schemas.microsoft.com/office/drawing/2014/main" id="{00000000-0008-0000-0000-00000C000000}"/>
              </a:ext>
            </a:extLst>
          </xdr:cNvPr>
          <xdr:cNvSpPr>
            <a:spLocks noChangeArrowheads="1"/>
          </xdr:cNvSpPr>
        </xdr:nvSpPr>
        <xdr:spPr bwMode="auto">
          <a:xfrm rot="5400000">
            <a:off x="2016" y="864"/>
            <a:ext cx="144" cy="240"/>
          </a:xfrm>
          <a:prstGeom prst="triangle">
            <a:avLst>
              <a:gd name="adj" fmla="val 50000"/>
            </a:avLst>
          </a:prstGeom>
          <a:solidFill>
            <a:srgbClr xmlns:mc="http://schemas.openxmlformats.org/markup-compatibility/2006" xmlns:a14="http://schemas.microsoft.com/office/drawing/2010/main" val="FF9900" mc:Ignorable="a14" a14:legacySpreadsheetColorIndex="52"/>
          </a:solidFill>
          <a:ln w="9525">
            <a:solidFill>
              <a:srgbClr val="000000"/>
            </a:solidFill>
            <a:miter lim="800000"/>
            <a:headEnd/>
            <a:tailEnd/>
          </a:ln>
        </xdr:spPr>
      </xdr:sp>
    </xdr:grpSp>
    <xdr:clientData/>
  </xdr:twoCellAnchor>
  <xdr:twoCellAnchor>
    <xdr:from>
      <xdr:col>0</xdr:col>
      <xdr:colOff>85725</xdr:colOff>
      <xdr:row>0</xdr:row>
      <xdr:rowOff>190500</xdr:rowOff>
    </xdr:from>
    <xdr:to>
      <xdr:col>3</xdr:col>
      <xdr:colOff>1428750</xdr:colOff>
      <xdr:row>1</xdr:row>
      <xdr:rowOff>4761</xdr:rowOff>
    </xdr:to>
    <xdr:pic>
      <xdr:nvPicPr>
        <xdr:cNvPr id="12" name="Picture 2">
          <a:extLst>
            <a:ext uri="{FF2B5EF4-FFF2-40B4-BE49-F238E27FC236}">
              <a16:creationId xmlns="" xmlns:a16="http://schemas.microsoft.com/office/drawing/2014/main" id="{00000000-0008-0000-0000-00000E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5725" y="190500"/>
          <a:ext cx="3076575" cy="10810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hyperlink" Target="https://www.facebook.com/groups/260324797429552/" TargetMode="External"/><Relationship Id="rId7" Type="http://schemas.openxmlformats.org/officeDocument/2006/relationships/printerSettings" Target="../printerSettings/printerSettings1.bin"/><Relationship Id="rId2" Type="http://schemas.openxmlformats.org/officeDocument/2006/relationships/hyperlink" Target="https://motorsport.org.au/" TargetMode="External"/><Relationship Id="rId1" Type="http://schemas.openxmlformats.org/officeDocument/2006/relationships/hyperlink" Target="http://www.motorkhanavic.com.au/" TargetMode="External"/><Relationship Id="rId6" Type="http://schemas.openxmlformats.org/officeDocument/2006/relationships/hyperlink" Target="https://www.holdenclub.com/" TargetMode="External"/><Relationship Id="rId5" Type="http://schemas.openxmlformats.org/officeDocument/2006/relationships/hyperlink" Target="http://ffcc.com.au/group-5/" TargetMode="External"/><Relationship Id="rId4" Type="http://schemas.openxmlformats.org/officeDocument/2006/relationships/hyperlink" Target="mailto:mccarthy1140@bigpond.com" TargetMode="External"/></Relationships>
</file>

<file path=xl/worksheets/_rels/sheet2.xml.rels><?xml version="1.0" encoding="UTF-8" standalone="yes"?>
<Relationships xmlns="http://schemas.openxmlformats.org/package/2006/relationships"><Relationship Id="rId8" Type="http://schemas.openxmlformats.org/officeDocument/2006/relationships/drawing" Target="../drawings/drawing2.xml"/><Relationship Id="rId3" Type="http://schemas.openxmlformats.org/officeDocument/2006/relationships/hyperlink" Target="https://www.facebook.com/groups/260324797429552/" TargetMode="External"/><Relationship Id="rId7" Type="http://schemas.openxmlformats.org/officeDocument/2006/relationships/printerSettings" Target="../printerSettings/printerSettings2.bin"/><Relationship Id="rId2" Type="http://schemas.openxmlformats.org/officeDocument/2006/relationships/hyperlink" Target="https://motorsport.org.au/" TargetMode="External"/><Relationship Id="rId1" Type="http://schemas.openxmlformats.org/officeDocument/2006/relationships/hyperlink" Target="http://www.motorkhanavic.com.au/" TargetMode="External"/><Relationship Id="rId6" Type="http://schemas.openxmlformats.org/officeDocument/2006/relationships/hyperlink" Target="https://www.holdenclub.com/" TargetMode="External"/><Relationship Id="rId5" Type="http://schemas.openxmlformats.org/officeDocument/2006/relationships/hyperlink" Target="http://ffcc.com.au/group-5/" TargetMode="External"/><Relationship Id="rId4" Type="http://schemas.openxmlformats.org/officeDocument/2006/relationships/hyperlink" Target="mailto:mccarthy1140@bigpond.com" TargetMode="External"/></Relationships>
</file>

<file path=xl/worksheets/_rels/sheet3.xml.rels><?xml version="1.0" encoding="UTF-8" standalone="yes"?>
<Relationships xmlns="http://schemas.openxmlformats.org/package/2006/relationships"><Relationship Id="rId8" Type="http://schemas.openxmlformats.org/officeDocument/2006/relationships/drawing" Target="../drawings/drawing3.xml"/><Relationship Id="rId3" Type="http://schemas.openxmlformats.org/officeDocument/2006/relationships/hyperlink" Target="https://www.facebook.com/groups/260324797429552/" TargetMode="External"/><Relationship Id="rId7" Type="http://schemas.openxmlformats.org/officeDocument/2006/relationships/printerSettings" Target="../printerSettings/printerSettings3.bin"/><Relationship Id="rId2" Type="http://schemas.openxmlformats.org/officeDocument/2006/relationships/hyperlink" Target="https://motorsport.org.au/" TargetMode="External"/><Relationship Id="rId1" Type="http://schemas.openxmlformats.org/officeDocument/2006/relationships/hyperlink" Target="http://www.motorkhanavic.com.au/" TargetMode="External"/><Relationship Id="rId6" Type="http://schemas.openxmlformats.org/officeDocument/2006/relationships/hyperlink" Target="https://www.holdenclub.com/" TargetMode="External"/><Relationship Id="rId5" Type="http://schemas.openxmlformats.org/officeDocument/2006/relationships/hyperlink" Target="http://ffcc.com.au/group-5/" TargetMode="External"/><Relationship Id="rId4" Type="http://schemas.openxmlformats.org/officeDocument/2006/relationships/hyperlink" Target="mailto:mccarthy1140@bigpond.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75"/>
  <sheetViews>
    <sheetView tabSelected="1" zoomScale="70" zoomScaleNormal="70" workbookViewId="0">
      <pane ySplit="3" topLeftCell="A4" activePane="bottomLeft" state="frozen"/>
      <selection pane="bottomLeft" activeCell="K4" sqref="K4"/>
    </sheetView>
  </sheetViews>
  <sheetFormatPr defaultColWidth="9.140625" defaultRowHeight="14.25" x14ac:dyDescent="0.2"/>
  <cols>
    <col min="1" max="1" width="9.140625" style="11"/>
    <col min="2" max="2" width="9.28515625" style="15" customWidth="1"/>
    <col min="3" max="3" width="7.5703125" style="11" customWidth="1"/>
    <col min="4" max="4" width="22.42578125" style="12" customWidth="1"/>
    <col min="5" max="5" width="13.85546875" style="11" customWidth="1"/>
    <col min="6" max="6" width="19.42578125" style="11" customWidth="1"/>
    <col min="7" max="7" width="11.28515625" style="11" customWidth="1"/>
    <col min="8" max="8" width="7.7109375" style="11" customWidth="1"/>
    <col min="9" max="9" width="10.7109375" style="11" customWidth="1"/>
    <col min="10" max="10" width="7.7109375" style="11" customWidth="1"/>
    <col min="11" max="11" width="10.140625" style="11" customWidth="1"/>
    <col min="12" max="12" width="7.7109375" style="11" customWidth="1"/>
    <col min="13" max="13" width="10.42578125" style="11" bestFit="1" customWidth="1"/>
    <col min="14" max="14" width="7.7109375" style="11" customWidth="1"/>
    <col min="15" max="15" width="10.85546875" style="11" customWidth="1"/>
    <col min="16" max="16" width="7.7109375" style="11" customWidth="1"/>
    <col min="17" max="17" width="9.28515625" style="11" customWidth="1"/>
    <col min="18" max="18" width="7.7109375" style="11" customWidth="1"/>
    <col min="19" max="19" width="10.5703125" style="11" customWidth="1"/>
    <col min="20" max="20" width="7.7109375" style="11" customWidth="1"/>
    <col min="21" max="21" width="10.5703125" style="11" customWidth="1"/>
    <col min="22" max="22" width="7.7109375" style="11" customWidth="1"/>
    <col min="23" max="23" width="9.28515625" style="11" customWidth="1"/>
    <col min="24" max="24" width="7.28515625" style="11" customWidth="1"/>
    <col min="25" max="25" width="9.7109375" style="11" customWidth="1"/>
    <col min="26" max="26" width="7.28515625" style="11" customWidth="1"/>
    <col min="27" max="27" width="10.7109375" style="11" customWidth="1"/>
    <col min="28" max="28" width="7.42578125" style="11" customWidth="1"/>
    <col min="29" max="29" width="11" style="11" customWidth="1"/>
    <col min="30" max="30" width="7.7109375" style="11" customWidth="1"/>
    <col min="31" max="31" width="12.140625" style="11" bestFit="1" customWidth="1"/>
    <col min="32" max="32" width="7.7109375" style="13" customWidth="1"/>
    <col min="33" max="33" width="9.85546875" style="11" customWidth="1"/>
    <col min="34" max="34" width="11.85546875" style="11" customWidth="1"/>
    <col min="35" max="35" width="11" style="11" customWidth="1"/>
    <col min="36" max="16384" width="9.140625" style="11"/>
  </cols>
  <sheetData>
    <row r="1" spans="1:36" s="9" customFormat="1" ht="99.75" customHeight="1" thickBot="1" x14ac:dyDescent="0.45">
      <c r="A1" s="115" t="s">
        <v>74</v>
      </c>
      <c r="B1" s="115"/>
      <c r="C1" s="115"/>
      <c r="D1" s="115"/>
      <c r="E1" s="115"/>
      <c r="F1" s="115"/>
      <c r="G1" s="115"/>
      <c r="H1" s="115"/>
      <c r="I1" s="115"/>
      <c r="J1" s="115"/>
      <c r="K1" s="115"/>
      <c r="L1" s="115"/>
      <c r="M1" s="115"/>
      <c r="N1" s="115"/>
      <c r="O1" s="115"/>
      <c r="P1" s="115"/>
      <c r="Q1" s="115"/>
      <c r="R1" s="115"/>
      <c r="S1" s="115"/>
      <c r="T1" s="115"/>
      <c r="U1" s="115"/>
      <c r="V1" s="115"/>
      <c r="W1" s="115"/>
      <c r="X1" s="115"/>
      <c r="Y1" s="115"/>
      <c r="Z1" s="115"/>
      <c r="AA1" s="115"/>
      <c r="AB1" s="115"/>
      <c r="AC1" s="115"/>
      <c r="AD1" s="115"/>
      <c r="AE1" s="115"/>
      <c r="AF1" s="115"/>
      <c r="AG1" s="115"/>
      <c r="AH1" s="115"/>
      <c r="AI1" s="115"/>
      <c r="AJ1" s="115"/>
    </row>
    <row r="2" spans="1:36" s="1" customFormat="1" ht="45" customHeight="1" x14ac:dyDescent="0.25">
      <c r="A2" s="116" t="s">
        <v>13</v>
      </c>
      <c r="B2" s="118" t="s">
        <v>16</v>
      </c>
      <c r="C2" s="120" t="s">
        <v>8</v>
      </c>
      <c r="D2" s="116" t="s">
        <v>5</v>
      </c>
      <c r="E2" s="116" t="s">
        <v>1</v>
      </c>
      <c r="F2" s="116" t="s">
        <v>0</v>
      </c>
      <c r="G2" s="116" t="s">
        <v>54</v>
      </c>
      <c r="H2" s="116"/>
      <c r="I2" s="116" t="s">
        <v>55</v>
      </c>
      <c r="J2" s="116"/>
      <c r="K2" s="116" t="s">
        <v>56</v>
      </c>
      <c r="L2" s="116"/>
      <c r="M2" s="116" t="s">
        <v>57</v>
      </c>
      <c r="N2" s="116"/>
      <c r="O2" s="118" t="s">
        <v>58</v>
      </c>
      <c r="P2" s="120"/>
      <c r="Q2" s="118" t="s">
        <v>59</v>
      </c>
      <c r="R2" s="142"/>
      <c r="S2" s="149" t="s">
        <v>101</v>
      </c>
      <c r="T2" s="120"/>
      <c r="U2" s="149" t="s">
        <v>102</v>
      </c>
      <c r="V2" s="120"/>
      <c r="W2" s="149" t="s">
        <v>68</v>
      </c>
      <c r="X2" s="120"/>
      <c r="Y2" s="118" t="s">
        <v>75</v>
      </c>
      <c r="Z2" s="120"/>
      <c r="AA2" s="118" t="s">
        <v>60</v>
      </c>
      <c r="AB2" s="120"/>
      <c r="AC2" s="118" t="s">
        <v>61</v>
      </c>
      <c r="AD2" s="120"/>
      <c r="AE2" s="128" t="s">
        <v>11</v>
      </c>
      <c r="AF2" s="130" t="s">
        <v>3</v>
      </c>
      <c r="AG2" s="116" t="s">
        <v>12</v>
      </c>
      <c r="AH2" s="116" t="s">
        <v>15</v>
      </c>
      <c r="AI2" s="116" t="s">
        <v>14</v>
      </c>
      <c r="AJ2" s="116" t="s">
        <v>17</v>
      </c>
    </row>
    <row r="3" spans="1:36" s="1" customFormat="1" ht="19.5" thickBot="1" x14ac:dyDescent="0.3">
      <c r="A3" s="117"/>
      <c r="B3" s="119"/>
      <c r="C3" s="121"/>
      <c r="D3" s="117"/>
      <c r="E3" s="117"/>
      <c r="F3" s="117"/>
      <c r="G3" s="19" t="s">
        <v>9</v>
      </c>
      <c r="H3" s="20" t="s">
        <v>10</v>
      </c>
      <c r="I3" s="19" t="s">
        <v>9</v>
      </c>
      <c r="J3" s="20" t="s">
        <v>10</v>
      </c>
      <c r="K3" s="19" t="s">
        <v>9</v>
      </c>
      <c r="L3" s="20" t="s">
        <v>10</v>
      </c>
      <c r="M3" s="19" t="s">
        <v>9</v>
      </c>
      <c r="N3" s="20" t="s">
        <v>10</v>
      </c>
      <c r="O3" s="19" t="s">
        <v>9</v>
      </c>
      <c r="P3" s="20" t="s">
        <v>10</v>
      </c>
      <c r="Q3" s="19" t="s">
        <v>9</v>
      </c>
      <c r="R3" s="143" t="s">
        <v>10</v>
      </c>
      <c r="S3" s="150" t="s">
        <v>9</v>
      </c>
      <c r="T3" s="20" t="s">
        <v>10</v>
      </c>
      <c r="U3" s="150" t="s">
        <v>9</v>
      </c>
      <c r="V3" s="20" t="s">
        <v>10</v>
      </c>
      <c r="W3" s="150" t="s">
        <v>9</v>
      </c>
      <c r="X3" s="20" t="s">
        <v>10</v>
      </c>
      <c r="Y3" s="19" t="s">
        <v>9</v>
      </c>
      <c r="Z3" s="20" t="s">
        <v>10</v>
      </c>
      <c r="AA3" s="19" t="s">
        <v>9</v>
      </c>
      <c r="AB3" s="20" t="s">
        <v>10</v>
      </c>
      <c r="AC3" s="19" t="s">
        <v>9</v>
      </c>
      <c r="AD3" s="20" t="s">
        <v>10</v>
      </c>
      <c r="AE3" s="129"/>
      <c r="AF3" s="131"/>
      <c r="AG3" s="117"/>
      <c r="AH3" s="117"/>
      <c r="AI3" s="117"/>
      <c r="AJ3" s="117"/>
    </row>
    <row r="4" spans="1:36" s="1" customFormat="1" ht="20.100000000000001" customHeight="1" x14ac:dyDescent="0.3">
      <c r="A4" s="93" t="s">
        <v>2</v>
      </c>
      <c r="B4" s="94" t="s">
        <v>2</v>
      </c>
      <c r="C4" s="95">
        <v>6</v>
      </c>
      <c r="D4" s="205" t="s">
        <v>50</v>
      </c>
      <c r="E4" s="41" t="s">
        <v>39</v>
      </c>
      <c r="F4" s="84" t="s">
        <v>49</v>
      </c>
      <c r="G4" s="42">
        <v>17.78</v>
      </c>
      <c r="H4" s="43"/>
      <c r="I4" s="44">
        <v>19.75</v>
      </c>
      <c r="J4" s="43"/>
      <c r="K4" s="44">
        <v>30.03</v>
      </c>
      <c r="L4" s="43"/>
      <c r="M4" s="44">
        <v>29.81</v>
      </c>
      <c r="N4" s="43"/>
      <c r="O4" s="44">
        <v>29.09</v>
      </c>
      <c r="P4" s="43"/>
      <c r="Q4" s="44">
        <v>29.34</v>
      </c>
      <c r="R4" s="157"/>
      <c r="S4" s="44">
        <v>27.19</v>
      </c>
      <c r="T4" s="43"/>
      <c r="U4" s="157">
        <v>32.47</v>
      </c>
      <c r="V4" s="157"/>
      <c r="W4" s="44">
        <v>30.03</v>
      </c>
      <c r="X4" s="43"/>
      <c r="Y4" s="44">
        <v>31.22</v>
      </c>
      <c r="Z4" s="43"/>
      <c r="AA4" s="44">
        <v>27.34</v>
      </c>
      <c r="AB4" s="43"/>
      <c r="AC4" s="44">
        <v>24.56</v>
      </c>
      <c r="AD4" s="43"/>
      <c r="AE4" s="56">
        <f>SUM(G4:AD4)</f>
        <v>328.61</v>
      </c>
      <c r="AF4" s="57">
        <v>1</v>
      </c>
      <c r="AG4" s="57">
        <v>1</v>
      </c>
      <c r="AH4" s="58">
        <f>AE4*0.95</f>
        <v>312.17950000000002</v>
      </c>
      <c r="AI4" s="57">
        <v>1</v>
      </c>
      <c r="AJ4" s="45">
        <v>9</v>
      </c>
    </row>
    <row r="5" spans="1:36" s="1" customFormat="1" ht="20.100000000000001" customHeight="1" x14ac:dyDescent="0.3">
      <c r="A5" s="99" t="s">
        <v>2</v>
      </c>
      <c r="B5" s="100" t="s">
        <v>2</v>
      </c>
      <c r="C5" s="98">
        <v>1</v>
      </c>
      <c r="D5" s="206" t="s">
        <v>35</v>
      </c>
      <c r="E5" s="34" t="s">
        <v>6</v>
      </c>
      <c r="F5" s="85" t="s">
        <v>76</v>
      </c>
      <c r="G5" s="50">
        <v>19.12</v>
      </c>
      <c r="H5" s="51"/>
      <c r="I5" s="52">
        <v>20.18</v>
      </c>
      <c r="J5" s="51"/>
      <c r="K5" s="52">
        <v>32.56</v>
      </c>
      <c r="L5" s="51"/>
      <c r="M5" s="52">
        <v>33.159999999999997</v>
      </c>
      <c r="N5" s="51"/>
      <c r="O5" s="52">
        <v>31.31</v>
      </c>
      <c r="P5" s="51"/>
      <c r="Q5" s="52">
        <v>31.44</v>
      </c>
      <c r="R5" s="146"/>
      <c r="S5" s="52">
        <v>30.59</v>
      </c>
      <c r="T5" s="51"/>
      <c r="U5" s="146">
        <v>30</v>
      </c>
      <c r="V5" s="146"/>
      <c r="W5" s="52">
        <v>31.28</v>
      </c>
      <c r="X5" s="51"/>
      <c r="Y5" s="140">
        <v>32.9</v>
      </c>
      <c r="Z5" s="51"/>
      <c r="AA5" s="52">
        <v>26</v>
      </c>
      <c r="AB5" s="51"/>
      <c r="AC5" s="52">
        <v>26.47</v>
      </c>
      <c r="AD5" s="51"/>
      <c r="AE5" s="59">
        <f>SUM(G5:AD5)</f>
        <v>345.01</v>
      </c>
      <c r="AF5" s="60">
        <v>2</v>
      </c>
      <c r="AG5" s="60">
        <v>4</v>
      </c>
      <c r="AH5" s="61">
        <f>AE5*0.95</f>
        <v>327.7595</v>
      </c>
      <c r="AI5" s="60">
        <v>5</v>
      </c>
      <c r="AJ5" s="60">
        <v>4</v>
      </c>
    </row>
    <row r="6" spans="1:36" s="1" customFormat="1" ht="20.100000000000001" customHeight="1" x14ac:dyDescent="0.3">
      <c r="A6" s="99" t="s">
        <v>2</v>
      </c>
      <c r="B6" s="97" t="s">
        <v>2</v>
      </c>
      <c r="C6" s="108">
        <v>4</v>
      </c>
      <c r="D6" s="206" t="s">
        <v>79</v>
      </c>
      <c r="E6" s="34" t="s">
        <v>6</v>
      </c>
      <c r="F6" s="85" t="s">
        <v>76</v>
      </c>
      <c r="G6" s="50">
        <v>20.13</v>
      </c>
      <c r="H6" s="51"/>
      <c r="I6" s="52">
        <v>22.72</v>
      </c>
      <c r="J6" s="51"/>
      <c r="K6" s="52">
        <v>33.78</v>
      </c>
      <c r="L6" s="51"/>
      <c r="M6" s="52">
        <v>33.28</v>
      </c>
      <c r="N6" s="51"/>
      <c r="O6" s="52">
        <v>31.28</v>
      </c>
      <c r="P6" s="51"/>
      <c r="Q6" s="52">
        <v>32.82</v>
      </c>
      <c r="R6" s="146"/>
      <c r="S6" s="52">
        <v>29.72</v>
      </c>
      <c r="T6" s="51"/>
      <c r="U6" s="146">
        <v>30.72</v>
      </c>
      <c r="V6" s="146"/>
      <c r="W6" s="52">
        <v>32.82</v>
      </c>
      <c r="X6" s="51"/>
      <c r="Y6" s="52">
        <v>34</v>
      </c>
      <c r="Z6" s="51"/>
      <c r="AA6" s="52">
        <v>26.25</v>
      </c>
      <c r="AB6" s="51"/>
      <c r="AC6" s="52">
        <v>25.78</v>
      </c>
      <c r="AD6" s="51"/>
      <c r="AE6" s="59">
        <f>SUM(G6:AD6)</f>
        <v>353.29999999999995</v>
      </c>
      <c r="AF6" s="60">
        <v>3</v>
      </c>
      <c r="AG6" s="60">
        <v>7</v>
      </c>
      <c r="AH6" s="61">
        <f>AE6*0.95</f>
        <v>335.63499999999993</v>
      </c>
      <c r="AI6" s="60">
        <v>7</v>
      </c>
      <c r="AJ6" s="60">
        <v>4</v>
      </c>
    </row>
    <row r="7" spans="1:36" s="1" customFormat="1" ht="20.100000000000001" customHeight="1" x14ac:dyDescent="0.3">
      <c r="A7" s="96" t="s">
        <v>2</v>
      </c>
      <c r="B7" s="97" t="s">
        <v>2</v>
      </c>
      <c r="C7" s="98">
        <v>9</v>
      </c>
      <c r="D7" s="206" t="s">
        <v>82</v>
      </c>
      <c r="E7" s="49" t="s">
        <v>83</v>
      </c>
      <c r="F7" s="86" t="s">
        <v>84</v>
      </c>
      <c r="G7" s="50">
        <v>20.13</v>
      </c>
      <c r="H7" s="51"/>
      <c r="I7" s="52">
        <v>21.72</v>
      </c>
      <c r="J7" s="51"/>
      <c r="K7" s="52">
        <v>33.56</v>
      </c>
      <c r="L7" s="51"/>
      <c r="M7" s="52">
        <v>35.5</v>
      </c>
      <c r="N7" s="51"/>
      <c r="O7" s="52">
        <v>30.63</v>
      </c>
      <c r="P7" s="51"/>
      <c r="Q7" s="52">
        <v>31.97</v>
      </c>
      <c r="R7" s="146"/>
      <c r="S7" s="52">
        <v>31.47</v>
      </c>
      <c r="T7" s="51"/>
      <c r="U7" s="146">
        <v>33.85</v>
      </c>
      <c r="V7" s="146"/>
      <c r="W7" s="52">
        <v>32.94</v>
      </c>
      <c r="X7" s="51"/>
      <c r="Y7" s="52">
        <v>33.53</v>
      </c>
      <c r="Z7" s="51"/>
      <c r="AA7" s="52">
        <v>26.75</v>
      </c>
      <c r="AB7" s="51"/>
      <c r="AC7" s="52">
        <v>26.03</v>
      </c>
      <c r="AD7" s="51"/>
      <c r="AE7" s="59">
        <f>SUM(G7:AD7)</f>
        <v>358.07999999999993</v>
      </c>
      <c r="AF7" s="60">
        <v>4</v>
      </c>
      <c r="AG7" s="60">
        <v>9</v>
      </c>
      <c r="AH7" s="61">
        <f>AE7*0.95</f>
        <v>340.17599999999993</v>
      </c>
      <c r="AI7" s="60">
        <v>9</v>
      </c>
      <c r="AJ7" s="60">
        <v>3</v>
      </c>
    </row>
    <row r="8" spans="1:36" s="1" customFormat="1" ht="20.100000000000001" customHeight="1" thickBot="1" x14ac:dyDescent="0.35">
      <c r="A8" s="106" t="s">
        <v>4</v>
      </c>
      <c r="B8" s="172" t="s">
        <v>2</v>
      </c>
      <c r="C8" s="102">
        <v>15</v>
      </c>
      <c r="D8" s="207" t="s">
        <v>93</v>
      </c>
      <c r="E8" s="141" t="s">
        <v>105</v>
      </c>
      <c r="F8" s="87" t="s">
        <v>94</v>
      </c>
      <c r="G8" s="53">
        <v>19.87</v>
      </c>
      <c r="H8" s="54"/>
      <c r="I8" s="55">
        <v>23.09</v>
      </c>
      <c r="J8" s="54"/>
      <c r="K8" s="55">
        <v>33.54</v>
      </c>
      <c r="L8" s="54"/>
      <c r="M8" s="55">
        <v>34.06</v>
      </c>
      <c r="N8" s="54"/>
      <c r="O8" s="55">
        <v>31.44</v>
      </c>
      <c r="P8" s="54"/>
      <c r="Q8" s="55">
        <v>32.56</v>
      </c>
      <c r="R8" s="148"/>
      <c r="S8" s="55">
        <v>30.72</v>
      </c>
      <c r="T8" s="54"/>
      <c r="U8" s="148">
        <v>31.22</v>
      </c>
      <c r="V8" s="148"/>
      <c r="W8" s="55">
        <v>34.19</v>
      </c>
      <c r="X8" s="54"/>
      <c r="Y8" s="55">
        <v>34.94</v>
      </c>
      <c r="Z8" s="54"/>
      <c r="AA8" s="55">
        <v>27.03</v>
      </c>
      <c r="AB8" s="54"/>
      <c r="AC8" s="55">
        <v>26.5</v>
      </c>
      <c r="AD8" s="54"/>
      <c r="AE8" s="62">
        <f>SUM(G8:AD8)</f>
        <v>359.15999999999997</v>
      </c>
      <c r="AF8" s="63">
        <v>5</v>
      </c>
      <c r="AG8" s="63">
        <v>10</v>
      </c>
      <c r="AH8" s="75">
        <f>AE8*0.95</f>
        <v>341.20199999999994</v>
      </c>
      <c r="AI8" s="63">
        <v>10</v>
      </c>
      <c r="AJ8" s="63"/>
    </row>
    <row r="9" spans="1:36" s="1" customFormat="1" ht="20.100000000000001" customHeight="1" x14ac:dyDescent="0.3">
      <c r="A9" s="159" t="s">
        <v>4</v>
      </c>
      <c r="B9" s="160" t="s">
        <v>4</v>
      </c>
      <c r="C9" s="161">
        <v>2</v>
      </c>
      <c r="D9" s="208" t="s">
        <v>77</v>
      </c>
      <c r="E9" s="162" t="s">
        <v>7</v>
      </c>
      <c r="F9" s="163" t="s">
        <v>78</v>
      </c>
      <c r="G9" s="164">
        <v>19.53</v>
      </c>
      <c r="H9" s="165"/>
      <c r="I9" s="166">
        <v>23.69</v>
      </c>
      <c r="J9" s="165"/>
      <c r="K9" s="166">
        <v>31.28</v>
      </c>
      <c r="L9" s="165"/>
      <c r="M9" s="166">
        <v>31.6</v>
      </c>
      <c r="N9" s="165"/>
      <c r="O9" s="166">
        <v>31.9</v>
      </c>
      <c r="P9" s="165"/>
      <c r="Q9" s="166">
        <v>32.07</v>
      </c>
      <c r="R9" s="167"/>
      <c r="S9" s="166">
        <v>31.16</v>
      </c>
      <c r="T9" s="165"/>
      <c r="U9" s="167">
        <v>30.56</v>
      </c>
      <c r="V9" s="167"/>
      <c r="W9" s="166">
        <v>38.35</v>
      </c>
      <c r="X9" s="165" t="s">
        <v>18</v>
      </c>
      <c r="Y9" s="166">
        <v>34</v>
      </c>
      <c r="Z9" s="165"/>
      <c r="AA9" s="166">
        <v>27.03</v>
      </c>
      <c r="AB9" s="165"/>
      <c r="AC9" s="166">
        <v>26.47</v>
      </c>
      <c r="AD9" s="165"/>
      <c r="AE9" s="168">
        <f>SUM(G9:AD9)</f>
        <v>357.64</v>
      </c>
      <c r="AF9" s="169">
        <v>1</v>
      </c>
      <c r="AG9" s="169">
        <v>8</v>
      </c>
      <c r="AH9" s="170">
        <f>AE9*0.9</f>
        <v>321.87599999999998</v>
      </c>
      <c r="AI9" s="169">
        <v>3</v>
      </c>
      <c r="AJ9" s="171">
        <v>9</v>
      </c>
    </row>
    <row r="10" spans="1:36" s="1" customFormat="1" ht="20.100000000000001" customHeight="1" thickBot="1" x14ac:dyDescent="0.35">
      <c r="A10" s="151" t="s">
        <v>4</v>
      </c>
      <c r="B10" s="104" t="s">
        <v>4</v>
      </c>
      <c r="C10" s="105">
        <v>8</v>
      </c>
      <c r="D10" s="209" t="s">
        <v>80</v>
      </c>
      <c r="E10" s="158" t="s">
        <v>7</v>
      </c>
      <c r="F10" s="89" t="s">
        <v>81</v>
      </c>
      <c r="G10" s="152">
        <v>22.37</v>
      </c>
      <c r="H10" s="153"/>
      <c r="I10" s="154">
        <v>23.25</v>
      </c>
      <c r="J10" s="153"/>
      <c r="K10" s="154">
        <v>37.47</v>
      </c>
      <c r="L10" s="153"/>
      <c r="M10" s="154">
        <v>35.75</v>
      </c>
      <c r="N10" s="153"/>
      <c r="O10" s="154">
        <v>36.909999999999997</v>
      </c>
      <c r="P10" s="153"/>
      <c r="Q10" s="154">
        <v>36.03</v>
      </c>
      <c r="R10" s="155"/>
      <c r="S10" s="154">
        <v>36.159999999999997</v>
      </c>
      <c r="T10" s="153" t="s">
        <v>44</v>
      </c>
      <c r="U10" s="155">
        <v>34.909999999999997</v>
      </c>
      <c r="V10" s="155"/>
      <c r="W10" s="154">
        <v>36.81</v>
      </c>
      <c r="X10" s="153"/>
      <c r="Y10" s="154">
        <v>37.32</v>
      </c>
      <c r="Z10" s="153"/>
      <c r="AA10" s="154">
        <v>35</v>
      </c>
      <c r="AB10" s="153" t="s">
        <v>18</v>
      </c>
      <c r="AC10" s="154">
        <v>29.1</v>
      </c>
      <c r="AD10" s="153"/>
      <c r="AE10" s="71">
        <f>SUM(G10:AD10)</f>
        <v>401.08000000000004</v>
      </c>
      <c r="AF10" s="72">
        <v>2</v>
      </c>
      <c r="AG10" s="72">
        <v>16</v>
      </c>
      <c r="AH10" s="73">
        <f>AE10*0.9</f>
        <v>360.97200000000004</v>
      </c>
      <c r="AI10" s="72">
        <v>16</v>
      </c>
      <c r="AJ10" s="72">
        <v>6</v>
      </c>
    </row>
    <row r="11" spans="1:36" s="1" customFormat="1" ht="19.5" x14ac:dyDescent="0.3">
      <c r="A11" s="103" t="s">
        <v>37</v>
      </c>
      <c r="B11" s="94" t="s">
        <v>37</v>
      </c>
      <c r="C11" s="95">
        <v>17</v>
      </c>
      <c r="D11" s="205" t="s">
        <v>51</v>
      </c>
      <c r="E11" s="41" t="s">
        <v>6</v>
      </c>
      <c r="F11" s="84" t="s">
        <v>52</v>
      </c>
      <c r="G11" s="77">
        <v>18.93</v>
      </c>
      <c r="H11" s="78"/>
      <c r="I11" s="76">
        <v>20.37</v>
      </c>
      <c r="J11" s="78"/>
      <c r="K11" s="76">
        <v>31.84</v>
      </c>
      <c r="L11" s="78"/>
      <c r="M11" s="76">
        <v>31.59</v>
      </c>
      <c r="N11" s="78"/>
      <c r="O11" s="76">
        <v>31.38</v>
      </c>
      <c r="P11" s="78"/>
      <c r="Q11" s="76">
        <v>30.81</v>
      </c>
      <c r="R11" s="144"/>
      <c r="S11" s="76">
        <v>30.5</v>
      </c>
      <c r="T11" s="78"/>
      <c r="U11" s="144">
        <v>30.16</v>
      </c>
      <c r="V11" s="144"/>
      <c r="W11" s="76">
        <v>31.28</v>
      </c>
      <c r="X11" s="78"/>
      <c r="Y11" s="76">
        <v>33.35</v>
      </c>
      <c r="Z11" s="78"/>
      <c r="AA11" s="76">
        <v>25.41</v>
      </c>
      <c r="AB11" s="78"/>
      <c r="AC11" s="76">
        <v>25.13</v>
      </c>
      <c r="AD11" s="78"/>
      <c r="AE11" s="56">
        <f>SUM(G11:AD11)</f>
        <v>340.75000000000006</v>
      </c>
      <c r="AF11" s="57">
        <v>1</v>
      </c>
      <c r="AG11" s="57">
        <v>3</v>
      </c>
      <c r="AH11" s="58">
        <f>AE11*0.92</f>
        <v>313.49000000000007</v>
      </c>
      <c r="AI11" s="57">
        <v>2</v>
      </c>
      <c r="AJ11" s="57">
        <v>9</v>
      </c>
    </row>
    <row r="12" spans="1:36" s="1" customFormat="1" ht="20.100000000000001" customHeight="1" x14ac:dyDescent="0.3">
      <c r="A12" s="107" t="s">
        <v>37</v>
      </c>
      <c r="B12" s="97" t="s">
        <v>37</v>
      </c>
      <c r="C12" s="98">
        <v>16</v>
      </c>
      <c r="D12" s="206" t="s">
        <v>96</v>
      </c>
      <c r="E12" s="34" t="s">
        <v>83</v>
      </c>
      <c r="F12" s="85" t="s">
        <v>95</v>
      </c>
      <c r="G12" s="35">
        <v>21.25</v>
      </c>
      <c r="H12" s="36"/>
      <c r="I12" s="37">
        <v>22.57</v>
      </c>
      <c r="J12" s="36"/>
      <c r="K12" s="37">
        <v>35.659999999999997</v>
      </c>
      <c r="L12" s="36"/>
      <c r="M12" s="37">
        <v>35.94</v>
      </c>
      <c r="N12" s="36"/>
      <c r="O12" s="37">
        <v>32.22</v>
      </c>
      <c r="P12" s="36"/>
      <c r="Q12" s="37">
        <v>32.340000000000003</v>
      </c>
      <c r="R12" s="145"/>
      <c r="S12" s="37">
        <v>30.81</v>
      </c>
      <c r="T12" s="36"/>
      <c r="U12" s="145">
        <v>31.28</v>
      </c>
      <c r="V12" s="145"/>
      <c r="W12" s="37">
        <v>39.97</v>
      </c>
      <c r="X12" s="36" t="s">
        <v>44</v>
      </c>
      <c r="Y12" s="37">
        <v>33</v>
      </c>
      <c r="Z12" s="36"/>
      <c r="AA12" s="37">
        <v>25.97</v>
      </c>
      <c r="AB12" s="36"/>
      <c r="AC12" s="37">
        <v>25.53</v>
      </c>
      <c r="AD12" s="36"/>
      <c r="AE12" s="59">
        <f>SUM(G12:AD12)</f>
        <v>366.53999999999996</v>
      </c>
      <c r="AF12" s="60">
        <v>2</v>
      </c>
      <c r="AG12" s="60">
        <v>11</v>
      </c>
      <c r="AH12" s="61">
        <f>AE12*0.92</f>
        <v>337.21679999999998</v>
      </c>
      <c r="AI12" s="60">
        <v>8</v>
      </c>
      <c r="AJ12" s="38">
        <v>3</v>
      </c>
    </row>
    <row r="13" spans="1:36" s="1" customFormat="1" ht="20.100000000000001" customHeight="1" x14ac:dyDescent="0.3">
      <c r="A13" s="107" t="s">
        <v>37</v>
      </c>
      <c r="B13" s="97" t="s">
        <v>37</v>
      </c>
      <c r="C13" s="98">
        <v>12</v>
      </c>
      <c r="D13" s="206" t="s">
        <v>89</v>
      </c>
      <c r="E13" s="34" t="s">
        <v>71</v>
      </c>
      <c r="F13" s="85" t="s">
        <v>87</v>
      </c>
      <c r="G13" s="35">
        <v>21.34</v>
      </c>
      <c r="H13" s="36"/>
      <c r="I13" s="37">
        <v>24.31</v>
      </c>
      <c r="J13" s="36"/>
      <c r="K13" s="37">
        <v>37.69</v>
      </c>
      <c r="L13" s="36"/>
      <c r="M13" s="37">
        <v>40.94</v>
      </c>
      <c r="N13" s="36" t="s">
        <v>44</v>
      </c>
      <c r="O13" s="37">
        <v>33</v>
      </c>
      <c r="P13" s="36"/>
      <c r="Q13" s="37">
        <v>32.19</v>
      </c>
      <c r="R13" s="145"/>
      <c r="S13" s="37">
        <v>32.65</v>
      </c>
      <c r="T13" s="36"/>
      <c r="U13" s="145">
        <v>34.97</v>
      </c>
      <c r="V13" s="145"/>
      <c r="W13" s="37">
        <v>34.97</v>
      </c>
      <c r="X13" s="36"/>
      <c r="Y13" s="37">
        <v>41.43</v>
      </c>
      <c r="Z13" s="36"/>
      <c r="AA13" s="37">
        <v>30.53</v>
      </c>
      <c r="AB13" s="36"/>
      <c r="AC13" s="37">
        <v>27.06</v>
      </c>
      <c r="AD13" s="36"/>
      <c r="AE13" s="59">
        <f>SUM(G13:AD13)</f>
        <v>391.0800000000001</v>
      </c>
      <c r="AF13" s="60">
        <v>3</v>
      </c>
      <c r="AG13" s="60">
        <v>13</v>
      </c>
      <c r="AH13" s="61">
        <f>AE13*0.92</f>
        <v>359.79360000000008</v>
      </c>
      <c r="AI13" s="60">
        <v>14</v>
      </c>
      <c r="AJ13" s="38">
        <v>6</v>
      </c>
    </row>
    <row r="14" spans="1:36" s="1" customFormat="1" ht="20.100000000000001" customHeight="1" thickBot="1" x14ac:dyDescent="0.35">
      <c r="A14" s="112" t="s">
        <v>37</v>
      </c>
      <c r="B14" s="101" t="s">
        <v>37</v>
      </c>
      <c r="C14" s="102">
        <v>11</v>
      </c>
      <c r="D14" s="207" t="s">
        <v>86</v>
      </c>
      <c r="E14" s="141" t="s">
        <v>71</v>
      </c>
      <c r="F14" s="87" t="s">
        <v>87</v>
      </c>
      <c r="G14" s="67">
        <v>25.66</v>
      </c>
      <c r="H14" s="68" t="s">
        <v>18</v>
      </c>
      <c r="I14" s="69">
        <v>25.34</v>
      </c>
      <c r="J14" s="68"/>
      <c r="K14" s="69">
        <v>34.97</v>
      </c>
      <c r="L14" s="68"/>
      <c r="M14" s="69">
        <v>35.69</v>
      </c>
      <c r="N14" s="68"/>
      <c r="O14" s="69">
        <v>37.06</v>
      </c>
      <c r="P14" s="68" t="s">
        <v>18</v>
      </c>
      <c r="Q14" s="69">
        <v>32.619999999999997</v>
      </c>
      <c r="R14" s="156"/>
      <c r="S14" s="69">
        <v>36.44</v>
      </c>
      <c r="T14" s="68"/>
      <c r="U14" s="156">
        <v>32.15</v>
      </c>
      <c r="V14" s="156"/>
      <c r="W14" s="69">
        <v>39.97</v>
      </c>
      <c r="X14" s="68" t="s">
        <v>44</v>
      </c>
      <c r="Y14" s="69">
        <v>36.909999999999997</v>
      </c>
      <c r="Z14" s="68"/>
      <c r="AA14" s="69">
        <v>27.97</v>
      </c>
      <c r="AB14" s="68"/>
      <c r="AC14" s="69">
        <v>27.31</v>
      </c>
      <c r="AD14" s="68"/>
      <c r="AE14" s="62">
        <f>SUM(G14:AD14)</f>
        <v>392.09</v>
      </c>
      <c r="AF14" s="63">
        <v>4</v>
      </c>
      <c r="AG14" s="63">
        <v>14</v>
      </c>
      <c r="AH14" s="75">
        <f>AE14*0.92</f>
        <v>360.72280000000001</v>
      </c>
      <c r="AI14" s="63">
        <v>15</v>
      </c>
      <c r="AJ14" s="70">
        <v>4</v>
      </c>
    </row>
    <row r="15" spans="1:36" s="1" customFormat="1" ht="20.100000000000001" customHeight="1" x14ac:dyDescent="0.3">
      <c r="A15" s="159" t="s">
        <v>38</v>
      </c>
      <c r="B15" s="174" t="s">
        <v>38</v>
      </c>
      <c r="C15" s="175">
        <v>14</v>
      </c>
      <c r="D15" s="208" t="s">
        <v>91</v>
      </c>
      <c r="E15" s="162" t="s">
        <v>6</v>
      </c>
      <c r="F15" s="176" t="s">
        <v>92</v>
      </c>
      <c r="G15" s="164">
        <v>21.81</v>
      </c>
      <c r="H15" s="165"/>
      <c r="I15" s="166">
        <v>30.34</v>
      </c>
      <c r="J15" s="165" t="s">
        <v>106</v>
      </c>
      <c r="K15" s="166">
        <v>36.619999999999997</v>
      </c>
      <c r="L15" s="165"/>
      <c r="M15" s="166">
        <v>39.75</v>
      </c>
      <c r="N15" s="165" t="s">
        <v>18</v>
      </c>
      <c r="O15" s="166">
        <v>39.54</v>
      </c>
      <c r="P15" s="165" t="s">
        <v>18</v>
      </c>
      <c r="Q15" s="166">
        <v>35.43</v>
      </c>
      <c r="R15" s="167"/>
      <c r="S15" s="166">
        <v>33.22</v>
      </c>
      <c r="T15" s="165"/>
      <c r="U15" s="167">
        <v>32</v>
      </c>
      <c r="V15" s="167"/>
      <c r="W15" s="166">
        <v>34.22</v>
      </c>
      <c r="X15" s="165"/>
      <c r="Y15" s="166">
        <v>39.81</v>
      </c>
      <c r="Z15" s="165" t="s">
        <v>18</v>
      </c>
      <c r="AA15" s="177">
        <v>28.19</v>
      </c>
      <c r="AB15" s="165"/>
      <c r="AC15" s="177">
        <v>32.31</v>
      </c>
      <c r="AD15" s="165" t="s">
        <v>44</v>
      </c>
      <c r="AE15" s="168">
        <f>SUM(G15:AD15)</f>
        <v>403.23999999999995</v>
      </c>
      <c r="AF15" s="169">
        <v>1</v>
      </c>
      <c r="AG15" s="169">
        <v>17</v>
      </c>
      <c r="AH15" s="170">
        <f>AE15*0.86</f>
        <v>346.78639999999996</v>
      </c>
      <c r="AI15" s="169">
        <v>12</v>
      </c>
      <c r="AJ15" s="171">
        <v>9</v>
      </c>
    </row>
    <row r="16" spans="1:36" s="1" customFormat="1" ht="20.100000000000001" customHeight="1" thickBot="1" x14ac:dyDescent="0.35">
      <c r="A16" s="113" t="s">
        <v>38</v>
      </c>
      <c r="B16" s="104" t="s">
        <v>38</v>
      </c>
      <c r="C16" s="105">
        <v>714</v>
      </c>
      <c r="D16" s="209" t="s">
        <v>103</v>
      </c>
      <c r="E16" s="178" t="s">
        <v>104</v>
      </c>
      <c r="F16" s="89" t="s">
        <v>100</v>
      </c>
      <c r="G16" s="90">
        <v>31.81</v>
      </c>
      <c r="H16" s="91" t="s">
        <v>62</v>
      </c>
      <c r="I16" s="92">
        <v>35.340000000000003</v>
      </c>
      <c r="J16" s="91" t="s">
        <v>62</v>
      </c>
      <c r="K16" s="92">
        <v>46.62</v>
      </c>
      <c r="L16" s="91" t="s">
        <v>62</v>
      </c>
      <c r="M16" s="92">
        <v>45.94</v>
      </c>
      <c r="N16" s="91" t="s">
        <v>62</v>
      </c>
      <c r="O16" s="92">
        <v>38</v>
      </c>
      <c r="P16" s="91" t="s">
        <v>44</v>
      </c>
      <c r="Q16" s="92">
        <v>40.9</v>
      </c>
      <c r="R16" s="147"/>
      <c r="S16" s="92">
        <v>38.22</v>
      </c>
      <c r="T16" s="91" t="s">
        <v>44</v>
      </c>
      <c r="U16" s="147">
        <v>37</v>
      </c>
      <c r="V16" s="147" t="s">
        <v>44</v>
      </c>
      <c r="W16" s="92">
        <v>39.369999999999997</v>
      </c>
      <c r="X16" s="91"/>
      <c r="Y16" s="92">
        <v>38.65</v>
      </c>
      <c r="Z16" s="91"/>
      <c r="AA16" s="92">
        <v>31.85</v>
      </c>
      <c r="AB16" s="91"/>
      <c r="AC16" s="92">
        <v>32.31</v>
      </c>
      <c r="AD16" s="91" t="s">
        <v>44</v>
      </c>
      <c r="AE16" s="71">
        <f>SUM(G16:AD16)</f>
        <v>456.01000000000005</v>
      </c>
      <c r="AF16" s="72">
        <v>2</v>
      </c>
      <c r="AG16" s="72">
        <v>20</v>
      </c>
      <c r="AH16" s="73">
        <f>AE16*0.86</f>
        <v>392.16860000000003</v>
      </c>
      <c r="AI16" s="72">
        <v>20</v>
      </c>
      <c r="AJ16" s="88"/>
    </row>
    <row r="17" spans="1:36" s="1" customFormat="1" ht="20.100000000000001" customHeight="1" thickBot="1" x14ac:dyDescent="0.35">
      <c r="A17" s="180" t="s">
        <v>41</v>
      </c>
      <c r="B17" s="181" t="s">
        <v>41</v>
      </c>
      <c r="C17" s="182">
        <v>18</v>
      </c>
      <c r="D17" s="210" t="s">
        <v>72</v>
      </c>
      <c r="E17" s="183" t="s">
        <v>7</v>
      </c>
      <c r="F17" s="184" t="s">
        <v>69</v>
      </c>
      <c r="G17" s="185">
        <v>19.53</v>
      </c>
      <c r="H17" s="186"/>
      <c r="I17" s="187">
        <v>23.09</v>
      </c>
      <c r="J17" s="186"/>
      <c r="K17" s="187">
        <v>34.47</v>
      </c>
      <c r="L17" s="186"/>
      <c r="M17" s="187">
        <v>31.62</v>
      </c>
      <c r="N17" s="186"/>
      <c r="O17" s="187">
        <v>35.53</v>
      </c>
      <c r="P17" s="186" t="s">
        <v>18</v>
      </c>
      <c r="Q17" s="187">
        <v>30.34</v>
      </c>
      <c r="R17" s="188"/>
      <c r="S17" s="187">
        <v>34.53</v>
      </c>
      <c r="T17" s="186" t="s">
        <v>18</v>
      </c>
      <c r="U17" s="188">
        <v>36.75</v>
      </c>
      <c r="V17" s="188"/>
      <c r="W17" s="187">
        <v>28.88</v>
      </c>
      <c r="X17" s="186"/>
      <c r="Y17" s="187">
        <v>30.69</v>
      </c>
      <c r="Z17" s="186"/>
      <c r="AA17" s="187">
        <v>23.4</v>
      </c>
      <c r="AB17" s="186"/>
      <c r="AC17" s="187">
        <v>23.65</v>
      </c>
      <c r="AD17" s="186"/>
      <c r="AE17" s="189">
        <f>SUM(G17:AD17)</f>
        <v>352.47999999999996</v>
      </c>
      <c r="AF17" s="190">
        <v>1</v>
      </c>
      <c r="AG17" s="190">
        <v>6</v>
      </c>
      <c r="AH17" s="191">
        <f>AE17*0.94</f>
        <v>331.33119999999997</v>
      </c>
      <c r="AI17" s="190">
        <v>6</v>
      </c>
      <c r="AJ17" s="192">
        <v>9</v>
      </c>
    </row>
    <row r="18" spans="1:36" s="1" customFormat="1" ht="20.100000000000001" customHeight="1" thickBot="1" x14ac:dyDescent="0.35">
      <c r="A18" s="180" t="s">
        <v>18</v>
      </c>
      <c r="B18" s="181" t="s">
        <v>18</v>
      </c>
      <c r="C18" s="182">
        <v>20</v>
      </c>
      <c r="D18" s="210" t="s">
        <v>48</v>
      </c>
      <c r="E18" s="193" t="s">
        <v>43</v>
      </c>
      <c r="F18" s="194" t="s">
        <v>70</v>
      </c>
      <c r="G18" s="185">
        <v>22</v>
      </c>
      <c r="H18" s="186"/>
      <c r="I18" s="187">
        <v>21.06</v>
      </c>
      <c r="J18" s="186"/>
      <c r="K18" s="187">
        <v>34.909999999999997</v>
      </c>
      <c r="L18" s="186" t="s">
        <v>18</v>
      </c>
      <c r="M18" s="187">
        <v>29.44</v>
      </c>
      <c r="N18" s="186"/>
      <c r="O18" s="187">
        <v>30.16</v>
      </c>
      <c r="P18" s="186"/>
      <c r="Q18" s="187">
        <v>30.81</v>
      </c>
      <c r="R18" s="188"/>
      <c r="S18" s="187">
        <v>35.590000000000003</v>
      </c>
      <c r="T18" s="186" t="s">
        <v>44</v>
      </c>
      <c r="U18" s="188">
        <v>28.72</v>
      </c>
      <c r="V18" s="188"/>
      <c r="W18" s="187">
        <v>30.16</v>
      </c>
      <c r="X18" s="186"/>
      <c r="Y18" s="187">
        <v>33.659999999999997</v>
      </c>
      <c r="Z18" s="186"/>
      <c r="AA18" s="195">
        <v>25.22</v>
      </c>
      <c r="AB18" s="186"/>
      <c r="AC18" s="187">
        <v>24.35</v>
      </c>
      <c r="AD18" s="186"/>
      <c r="AE18" s="189">
        <f>SUM(G18:AD18)</f>
        <v>346.08000000000004</v>
      </c>
      <c r="AF18" s="190">
        <v>1</v>
      </c>
      <c r="AG18" s="190">
        <v>5</v>
      </c>
      <c r="AH18" s="191">
        <f>AE18</f>
        <v>346.08000000000004</v>
      </c>
      <c r="AI18" s="190">
        <v>11</v>
      </c>
      <c r="AJ18" s="192">
        <v>9</v>
      </c>
    </row>
    <row r="19" spans="1:36" s="1" customFormat="1" ht="20.100000000000001" customHeight="1" x14ac:dyDescent="0.3">
      <c r="A19" s="179" t="s">
        <v>37</v>
      </c>
      <c r="B19" s="174" t="s">
        <v>47</v>
      </c>
      <c r="C19" s="175">
        <v>21</v>
      </c>
      <c r="D19" s="208" t="s">
        <v>97</v>
      </c>
      <c r="E19" s="162" t="s">
        <v>83</v>
      </c>
      <c r="F19" s="176" t="s">
        <v>95</v>
      </c>
      <c r="G19" s="164">
        <v>23.56</v>
      </c>
      <c r="H19" s="165"/>
      <c r="I19" s="166">
        <v>27.06</v>
      </c>
      <c r="J19" s="165"/>
      <c r="K19" s="166">
        <v>40.97</v>
      </c>
      <c r="L19" s="165"/>
      <c r="M19" s="166">
        <v>34.72</v>
      </c>
      <c r="N19" s="165"/>
      <c r="O19" s="166">
        <v>36.869999999999997</v>
      </c>
      <c r="P19" s="165"/>
      <c r="Q19" s="166">
        <v>36</v>
      </c>
      <c r="R19" s="167"/>
      <c r="S19" s="166">
        <v>33.5</v>
      </c>
      <c r="T19" s="165"/>
      <c r="U19" s="167">
        <v>36.06</v>
      </c>
      <c r="V19" s="167"/>
      <c r="W19" s="166">
        <v>33.72</v>
      </c>
      <c r="X19" s="165"/>
      <c r="Y19" s="166">
        <v>34.75</v>
      </c>
      <c r="Z19" s="165"/>
      <c r="AA19" s="166">
        <v>27.97</v>
      </c>
      <c r="AB19" s="165"/>
      <c r="AC19" s="166">
        <v>28.63</v>
      </c>
      <c r="AD19" s="165"/>
      <c r="AE19" s="202">
        <f>SUM(G19:AD19)</f>
        <v>393.81000000000006</v>
      </c>
      <c r="AF19" s="169">
        <v>1</v>
      </c>
      <c r="AG19" s="169">
        <v>15</v>
      </c>
      <c r="AH19" s="199">
        <f>AE19*0.92</f>
        <v>362.30520000000007</v>
      </c>
      <c r="AI19" s="169">
        <v>17</v>
      </c>
      <c r="AJ19" s="171">
        <v>9</v>
      </c>
    </row>
    <row r="20" spans="1:36" s="1" customFormat="1" ht="20.100000000000001" customHeight="1" thickBot="1" x14ac:dyDescent="0.3">
      <c r="A20" s="113" t="s">
        <v>37</v>
      </c>
      <c r="B20" s="104" t="s">
        <v>47</v>
      </c>
      <c r="C20" s="105">
        <v>10</v>
      </c>
      <c r="D20" s="204" t="s">
        <v>108</v>
      </c>
      <c r="E20" s="158" t="s">
        <v>83</v>
      </c>
      <c r="F20" s="89" t="s">
        <v>85</v>
      </c>
      <c r="G20" s="90">
        <v>31.53</v>
      </c>
      <c r="H20" s="91"/>
      <c r="I20" s="92">
        <v>31.47</v>
      </c>
      <c r="J20" s="91"/>
      <c r="K20" s="92">
        <v>45.97</v>
      </c>
      <c r="L20" s="91" t="s">
        <v>44</v>
      </c>
      <c r="M20" s="92">
        <v>39.72</v>
      </c>
      <c r="N20" s="91" t="s">
        <v>44</v>
      </c>
      <c r="O20" s="92">
        <v>41.87</v>
      </c>
      <c r="P20" s="91" t="s">
        <v>44</v>
      </c>
      <c r="Q20" s="92">
        <v>52.62</v>
      </c>
      <c r="R20" s="147"/>
      <c r="S20" s="92">
        <v>38.5</v>
      </c>
      <c r="T20" s="91" t="s">
        <v>44</v>
      </c>
      <c r="U20" s="147">
        <v>41.06</v>
      </c>
      <c r="V20" s="147" t="s">
        <v>44</v>
      </c>
      <c r="W20" s="92">
        <v>46.54</v>
      </c>
      <c r="X20" s="91"/>
      <c r="Y20" s="92">
        <v>42.69</v>
      </c>
      <c r="Z20" s="91"/>
      <c r="AA20" s="92">
        <v>37.97</v>
      </c>
      <c r="AB20" s="91" t="s">
        <v>62</v>
      </c>
      <c r="AC20" s="92">
        <v>37.97</v>
      </c>
      <c r="AD20" s="91" t="s">
        <v>62</v>
      </c>
      <c r="AE20" s="203">
        <f>SUM(G20:AD20)</f>
        <v>487.91000000000008</v>
      </c>
      <c r="AF20" s="72">
        <v>2</v>
      </c>
      <c r="AG20" s="72">
        <v>21</v>
      </c>
      <c r="AH20" s="200">
        <f>AE20*0.92</f>
        <v>448.87720000000007</v>
      </c>
      <c r="AI20" s="72">
        <v>21</v>
      </c>
      <c r="AJ20" s="88">
        <v>6</v>
      </c>
    </row>
    <row r="21" spans="1:36" s="1" customFormat="1" ht="20.100000000000001" customHeight="1" x14ac:dyDescent="0.3">
      <c r="A21" s="93" t="s">
        <v>2</v>
      </c>
      <c r="B21" s="94" t="s">
        <v>46</v>
      </c>
      <c r="C21" s="95">
        <v>7</v>
      </c>
      <c r="D21" s="205" t="s">
        <v>40</v>
      </c>
      <c r="E21" s="41" t="s">
        <v>39</v>
      </c>
      <c r="F21" s="84" t="s">
        <v>49</v>
      </c>
      <c r="G21" s="42">
        <v>19.309999999999999</v>
      </c>
      <c r="H21" s="43"/>
      <c r="I21" s="44">
        <v>21.09</v>
      </c>
      <c r="J21" s="43"/>
      <c r="K21" s="44">
        <v>29.72</v>
      </c>
      <c r="L21" s="43"/>
      <c r="M21" s="44">
        <v>30.13</v>
      </c>
      <c r="N21" s="43"/>
      <c r="O21" s="44">
        <v>30.97</v>
      </c>
      <c r="P21" s="43"/>
      <c r="Q21" s="44">
        <v>30.75</v>
      </c>
      <c r="R21" s="157"/>
      <c r="S21" s="44">
        <v>28.25</v>
      </c>
      <c r="T21" s="43"/>
      <c r="U21" s="157">
        <v>29.56</v>
      </c>
      <c r="V21" s="157"/>
      <c r="W21" s="44">
        <v>36.06</v>
      </c>
      <c r="X21" s="43" t="s">
        <v>99</v>
      </c>
      <c r="Y21" s="44">
        <v>32.090000000000003</v>
      </c>
      <c r="Z21" s="43"/>
      <c r="AA21" s="44">
        <v>24.41</v>
      </c>
      <c r="AB21" s="43"/>
      <c r="AC21" s="44">
        <v>27.28</v>
      </c>
      <c r="AD21" s="43"/>
      <c r="AE21" s="80">
        <f>SUM(G21:AD21)</f>
        <v>339.62</v>
      </c>
      <c r="AF21" s="57">
        <v>1</v>
      </c>
      <c r="AG21" s="57">
        <v>2</v>
      </c>
      <c r="AH21" s="74">
        <f>AE21*0.95</f>
        <v>322.63900000000001</v>
      </c>
      <c r="AI21" s="57">
        <v>4</v>
      </c>
      <c r="AJ21" s="45">
        <v>9</v>
      </c>
    </row>
    <row r="22" spans="1:36" s="1" customFormat="1" ht="20.100000000000001" customHeight="1" thickBot="1" x14ac:dyDescent="0.35">
      <c r="A22" s="106" t="s">
        <v>2</v>
      </c>
      <c r="B22" s="101" t="s">
        <v>46</v>
      </c>
      <c r="C22" s="102">
        <v>22</v>
      </c>
      <c r="D22" s="207" t="s">
        <v>98</v>
      </c>
      <c r="E22" s="141" t="s">
        <v>6</v>
      </c>
      <c r="F22" s="87" t="s">
        <v>76</v>
      </c>
      <c r="G22" s="53">
        <v>20.72</v>
      </c>
      <c r="H22" s="54"/>
      <c r="I22" s="55">
        <v>23.75</v>
      </c>
      <c r="J22" s="54"/>
      <c r="K22" s="55">
        <v>35.46</v>
      </c>
      <c r="L22" s="54"/>
      <c r="M22" s="55">
        <v>35.369999999999997</v>
      </c>
      <c r="N22" s="54"/>
      <c r="O22" s="55">
        <v>32.03</v>
      </c>
      <c r="P22" s="54"/>
      <c r="Q22" s="55">
        <v>36.97</v>
      </c>
      <c r="R22" s="148" t="s">
        <v>18</v>
      </c>
      <c r="S22" s="55">
        <v>31.93</v>
      </c>
      <c r="T22" s="54"/>
      <c r="U22" s="148">
        <v>32.020000000000003</v>
      </c>
      <c r="V22" s="148"/>
      <c r="W22" s="55">
        <v>33.79</v>
      </c>
      <c r="X22" s="54"/>
      <c r="Y22" s="55">
        <v>35.28</v>
      </c>
      <c r="Z22" s="54"/>
      <c r="AA22" s="55">
        <v>27.04</v>
      </c>
      <c r="AB22" s="54"/>
      <c r="AC22" s="55">
        <v>26.84</v>
      </c>
      <c r="AD22" s="54"/>
      <c r="AE22" s="81">
        <f>SUM(G22:AD22)</f>
        <v>371.20000000000005</v>
      </c>
      <c r="AF22" s="63">
        <v>2</v>
      </c>
      <c r="AG22" s="63">
        <v>12</v>
      </c>
      <c r="AH22" s="79">
        <f>AE22*0.95</f>
        <v>352.64000000000004</v>
      </c>
      <c r="AI22" s="63">
        <v>13</v>
      </c>
      <c r="AJ22" s="63">
        <v>6</v>
      </c>
    </row>
    <row r="23" spans="1:36" s="1" customFormat="1" ht="20.100000000000001" customHeight="1" x14ac:dyDescent="0.3">
      <c r="A23" s="132" t="s">
        <v>37</v>
      </c>
      <c r="B23" s="31" t="s">
        <v>88</v>
      </c>
      <c r="C23" s="133">
        <v>13</v>
      </c>
      <c r="D23" s="211" t="s">
        <v>90</v>
      </c>
      <c r="E23" s="196" t="s">
        <v>71</v>
      </c>
      <c r="F23" s="134" t="s">
        <v>87</v>
      </c>
      <c r="G23" s="135">
        <v>23</v>
      </c>
      <c r="H23" s="136"/>
      <c r="I23" s="137">
        <v>24.62</v>
      </c>
      <c r="J23" s="136"/>
      <c r="K23" s="137">
        <v>39.630000000000003</v>
      </c>
      <c r="L23" s="136"/>
      <c r="M23" s="137">
        <v>38.68</v>
      </c>
      <c r="N23" s="136"/>
      <c r="O23" s="137">
        <v>41.09</v>
      </c>
      <c r="P23" s="136" t="s">
        <v>44</v>
      </c>
      <c r="Q23" s="137">
        <v>36</v>
      </c>
      <c r="R23" s="198"/>
      <c r="S23" s="137">
        <v>34.9</v>
      </c>
      <c r="T23" s="136"/>
      <c r="U23" s="198">
        <v>37.659999999999997</v>
      </c>
      <c r="V23" s="198"/>
      <c r="W23" s="137">
        <v>37.85</v>
      </c>
      <c r="X23" s="136"/>
      <c r="Y23" s="137">
        <v>44.22</v>
      </c>
      <c r="Z23" s="136" t="s">
        <v>44</v>
      </c>
      <c r="AA23" s="137">
        <v>35.409999999999997</v>
      </c>
      <c r="AB23" s="136" t="s">
        <v>44</v>
      </c>
      <c r="AC23" s="137">
        <v>32</v>
      </c>
      <c r="AD23" s="136"/>
      <c r="AE23" s="202">
        <f>SUM(G23:AD23)</f>
        <v>425.06000000000006</v>
      </c>
      <c r="AF23" s="138">
        <v>2</v>
      </c>
      <c r="AG23" s="138">
        <v>19</v>
      </c>
      <c r="AH23" s="201">
        <f>AE23*0.92</f>
        <v>391.05520000000007</v>
      </c>
      <c r="AI23" s="138">
        <v>18</v>
      </c>
      <c r="AJ23" s="139">
        <v>9</v>
      </c>
    </row>
    <row r="24" spans="1:36" s="1" customFormat="1" ht="20.100000000000001" customHeight="1" thickBot="1" x14ac:dyDescent="0.3">
      <c r="A24" s="106" t="s">
        <v>2</v>
      </c>
      <c r="B24" s="101" t="s">
        <v>88</v>
      </c>
      <c r="C24" s="102">
        <v>19</v>
      </c>
      <c r="D24" s="197" t="s">
        <v>107</v>
      </c>
      <c r="E24" s="141" t="s">
        <v>6</v>
      </c>
      <c r="F24" s="87" t="s">
        <v>76</v>
      </c>
      <c r="G24" s="53">
        <v>22.81</v>
      </c>
      <c r="H24" s="54"/>
      <c r="I24" s="55">
        <v>25.07</v>
      </c>
      <c r="J24" s="54"/>
      <c r="K24" s="55">
        <v>46.84</v>
      </c>
      <c r="L24" s="54" t="s">
        <v>18</v>
      </c>
      <c r="M24" s="55">
        <v>39</v>
      </c>
      <c r="N24" s="54"/>
      <c r="O24" s="55">
        <v>36.090000000000003</v>
      </c>
      <c r="P24" s="54"/>
      <c r="Q24" s="55">
        <v>36.630000000000003</v>
      </c>
      <c r="R24" s="148"/>
      <c r="S24" s="55">
        <v>35.47</v>
      </c>
      <c r="T24" s="54"/>
      <c r="U24" s="148">
        <v>35.409999999999997</v>
      </c>
      <c r="V24" s="148"/>
      <c r="W24" s="55">
        <v>36.22</v>
      </c>
      <c r="X24" s="54"/>
      <c r="Y24" s="55">
        <v>39.22</v>
      </c>
      <c r="Z24" s="54"/>
      <c r="AA24" s="55">
        <v>30.41</v>
      </c>
      <c r="AB24" s="54"/>
      <c r="AC24" s="55">
        <v>29.09</v>
      </c>
      <c r="AD24" s="54"/>
      <c r="AE24" s="81">
        <f>SUM(G24:AD24)</f>
        <v>412.26</v>
      </c>
      <c r="AF24" s="63">
        <v>1</v>
      </c>
      <c r="AG24" s="63">
        <v>18</v>
      </c>
      <c r="AH24" s="79">
        <f>AE24*0.95</f>
        <v>391.64699999999999</v>
      </c>
      <c r="AI24" s="63">
        <v>19</v>
      </c>
      <c r="AJ24" s="63">
        <v>6</v>
      </c>
    </row>
    <row r="25" spans="1:36" s="1" customFormat="1" ht="18.75" x14ac:dyDescent="0.25">
      <c r="A25" s="14"/>
      <c r="B25" s="14"/>
      <c r="C25" s="14"/>
      <c r="D25" s="14"/>
      <c r="E25" s="14"/>
      <c r="F25" s="14"/>
      <c r="G25" s="18"/>
      <c r="H25" s="18"/>
      <c r="I25" s="18"/>
      <c r="J25" s="18"/>
      <c r="K25" s="18"/>
      <c r="L25" s="18"/>
      <c r="M25" s="18"/>
      <c r="N25" s="18"/>
      <c r="O25" s="18"/>
      <c r="P25" s="18"/>
      <c r="Q25" s="18"/>
      <c r="R25" s="18"/>
      <c r="S25" s="18"/>
      <c r="T25" s="18"/>
      <c r="U25" s="18"/>
      <c r="V25" s="18"/>
      <c r="W25" s="18"/>
      <c r="X25" s="18"/>
      <c r="Y25" s="18"/>
      <c r="Z25" s="18"/>
      <c r="AA25" s="18"/>
      <c r="AB25" s="18"/>
      <c r="AC25" s="18"/>
      <c r="AD25" s="18"/>
      <c r="AE25" s="22"/>
      <c r="AF25" s="14"/>
      <c r="AG25" s="14"/>
      <c r="AH25" s="14" t="s">
        <v>42</v>
      </c>
      <c r="AI25" s="14"/>
      <c r="AJ25" s="10"/>
    </row>
    <row r="26" spans="1:36" s="1" customFormat="1" ht="18.75" x14ac:dyDescent="0.25">
      <c r="A26" s="21" t="s">
        <v>19</v>
      </c>
      <c r="B26" s="21"/>
      <c r="C26" s="21"/>
      <c r="D26" s="10"/>
      <c r="E26" s="21" t="s">
        <v>20</v>
      </c>
      <c r="F26" s="2"/>
      <c r="G26" s="47"/>
      <c r="H26" s="2"/>
      <c r="I26" s="47"/>
      <c r="J26" s="47"/>
      <c r="K26" s="47"/>
      <c r="L26" s="2"/>
      <c r="M26" s="47"/>
      <c r="N26" s="2"/>
      <c r="O26" s="47"/>
      <c r="P26" s="2"/>
      <c r="Q26" s="2"/>
      <c r="R26" s="2"/>
      <c r="S26" s="2"/>
      <c r="T26" s="2"/>
      <c r="U26" s="2"/>
      <c r="V26" s="2"/>
      <c r="W26" s="2"/>
      <c r="X26" s="2"/>
      <c r="Y26" s="2"/>
      <c r="Z26" s="2"/>
      <c r="AA26" s="2"/>
      <c r="AB26" s="2"/>
      <c r="AC26" s="2"/>
      <c r="AD26" s="2"/>
      <c r="AE26" s="22"/>
      <c r="AF26" s="14"/>
      <c r="AG26" s="14"/>
      <c r="AH26" s="14"/>
      <c r="AI26" s="14"/>
      <c r="AJ26" s="10"/>
    </row>
    <row r="27" spans="1:36" s="1" customFormat="1" ht="18.75" x14ac:dyDescent="0.25">
      <c r="A27" s="2"/>
      <c r="B27" s="2"/>
      <c r="C27" s="2"/>
      <c r="E27" s="21" t="s">
        <v>21</v>
      </c>
      <c r="F27" s="2"/>
      <c r="G27" s="47"/>
      <c r="H27" s="2"/>
      <c r="I27" s="47"/>
      <c r="J27" s="47"/>
      <c r="K27" s="47"/>
      <c r="L27" s="2"/>
      <c r="M27" s="47"/>
      <c r="N27" s="2"/>
      <c r="O27" s="47"/>
      <c r="P27" s="2"/>
      <c r="Q27" s="2"/>
      <c r="R27" s="2"/>
      <c r="S27" s="2"/>
      <c r="T27" s="2"/>
      <c r="U27" s="2"/>
      <c r="V27" s="2"/>
      <c r="W27" s="2"/>
      <c r="X27" s="2"/>
      <c r="Y27" s="2"/>
      <c r="Z27" s="2"/>
      <c r="AA27" s="2"/>
      <c r="AB27" s="2"/>
      <c r="AC27" s="2"/>
      <c r="AD27" s="2"/>
      <c r="AE27" s="47"/>
    </row>
    <row r="28" spans="1:36" s="1" customFormat="1" ht="18.75" customHeight="1" x14ac:dyDescent="0.25">
      <c r="A28" s="22"/>
      <c r="B28" s="47"/>
      <c r="C28" s="47"/>
      <c r="E28" s="21" t="s">
        <v>22</v>
      </c>
      <c r="F28" s="2"/>
      <c r="G28" s="47"/>
      <c r="H28" s="2"/>
      <c r="I28" s="47"/>
      <c r="J28" s="47"/>
      <c r="K28" s="47"/>
      <c r="L28" s="47"/>
      <c r="M28" s="47"/>
      <c r="N28" s="47"/>
      <c r="O28" s="47"/>
      <c r="P28" s="47"/>
      <c r="Q28" s="83"/>
      <c r="R28" s="83"/>
      <c r="S28" s="110"/>
      <c r="T28" s="110"/>
      <c r="U28" s="110"/>
      <c r="V28" s="110"/>
      <c r="W28" s="110"/>
      <c r="X28" s="110"/>
      <c r="Y28" s="83"/>
      <c r="Z28" s="83"/>
      <c r="AA28" s="83"/>
      <c r="AB28" s="83"/>
      <c r="AC28" s="66"/>
      <c r="AD28" s="66"/>
      <c r="AE28" s="47"/>
    </row>
    <row r="29" spans="1:36" s="1" customFormat="1" ht="18.75" customHeight="1" x14ac:dyDescent="0.25">
      <c r="A29" s="22"/>
      <c r="B29" s="47"/>
      <c r="C29" s="47"/>
      <c r="E29" s="23" t="s">
        <v>36</v>
      </c>
      <c r="F29" s="2"/>
      <c r="G29" s="47"/>
      <c r="H29" s="2"/>
      <c r="I29" s="47"/>
      <c r="J29" s="47"/>
      <c r="K29" s="47"/>
      <c r="L29" s="47"/>
      <c r="M29" s="47"/>
      <c r="N29" s="47"/>
      <c r="O29" s="47"/>
      <c r="P29" s="47"/>
      <c r="Q29" s="83"/>
      <c r="R29" s="83"/>
      <c r="S29" s="110"/>
      <c r="T29" s="110"/>
      <c r="U29" s="110"/>
      <c r="V29" s="110"/>
      <c r="W29" s="110"/>
      <c r="X29" s="110"/>
      <c r="Y29" s="83"/>
      <c r="Z29" s="83"/>
      <c r="AA29" s="83"/>
      <c r="AB29" s="83"/>
      <c r="AC29" s="66"/>
      <c r="AD29" s="66"/>
      <c r="AE29" s="47"/>
    </row>
    <row r="30" spans="1:36" s="1" customFormat="1" ht="18.75" x14ac:dyDescent="0.25">
      <c r="A30" s="22"/>
      <c r="B30" s="47"/>
      <c r="C30" s="47"/>
      <c r="D30" s="23"/>
      <c r="E30" s="47"/>
      <c r="F30" s="2"/>
      <c r="G30" s="47"/>
      <c r="H30" s="2"/>
      <c r="I30" s="47"/>
      <c r="J30" s="47"/>
      <c r="K30" s="47"/>
      <c r="L30" s="47"/>
      <c r="M30" s="47"/>
      <c r="N30" s="47"/>
      <c r="O30" s="47"/>
      <c r="P30" s="47"/>
      <c r="Q30" s="83"/>
      <c r="R30" s="83"/>
      <c r="S30" s="110"/>
      <c r="T30" s="110"/>
      <c r="U30" s="110"/>
      <c r="V30" s="110"/>
      <c r="W30" s="110"/>
      <c r="X30" s="110"/>
      <c r="Y30" s="83"/>
      <c r="Z30" s="83"/>
      <c r="AA30" s="83"/>
      <c r="AB30" s="83"/>
      <c r="AC30" s="66"/>
      <c r="AD30" s="66"/>
      <c r="AE30" s="47"/>
    </row>
    <row r="31" spans="1:36" s="33" customFormat="1" ht="19.5" x14ac:dyDescent="0.3">
      <c r="A31" s="30" t="s">
        <v>63</v>
      </c>
      <c r="B31" s="31"/>
      <c r="C31" s="31"/>
      <c r="D31" s="24"/>
      <c r="E31" s="31"/>
      <c r="F31" s="24"/>
      <c r="G31" s="31"/>
      <c r="I31" s="31"/>
      <c r="J31" s="31"/>
      <c r="K31" s="31"/>
      <c r="L31" s="31"/>
      <c r="M31" s="31"/>
      <c r="N31" s="24"/>
      <c r="O31" s="31"/>
      <c r="P31" s="31"/>
      <c r="Q31" s="31"/>
      <c r="R31" s="31"/>
      <c r="S31" s="31"/>
      <c r="T31" s="31"/>
      <c r="U31" s="31"/>
      <c r="V31" s="31"/>
      <c r="W31" s="31"/>
      <c r="X31" s="31"/>
      <c r="Y31" s="31"/>
      <c r="Z31" s="31"/>
      <c r="AA31" s="31"/>
      <c r="AB31" s="31"/>
      <c r="AC31" s="31"/>
      <c r="AD31" s="31"/>
      <c r="AE31" s="31"/>
      <c r="AF31" s="39"/>
      <c r="AG31" s="32"/>
      <c r="AH31" s="32"/>
      <c r="AI31" s="32"/>
    </row>
    <row r="32" spans="1:36" s="1" customFormat="1" ht="18.75" x14ac:dyDescent="0.25">
      <c r="A32" s="30" t="s">
        <v>73</v>
      </c>
      <c r="B32" s="47"/>
      <c r="C32" s="47"/>
      <c r="D32" s="2"/>
      <c r="E32" s="47"/>
      <c r="F32" s="2"/>
      <c r="G32" s="47"/>
      <c r="H32" s="2"/>
      <c r="I32" s="47"/>
      <c r="J32" s="47"/>
      <c r="K32" s="47"/>
      <c r="L32" s="47"/>
      <c r="M32" s="47"/>
      <c r="N32" s="2"/>
      <c r="O32" s="47"/>
      <c r="P32" s="47"/>
      <c r="Q32" s="83"/>
      <c r="R32" s="83"/>
      <c r="S32" s="110"/>
      <c r="T32" s="110"/>
      <c r="U32" s="110"/>
      <c r="V32" s="110"/>
      <c r="W32" s="110"/>
      <c r="X32" s="110"/>
      <c r="Y32" s="83"/>
      <c r="Z32" s="83"/>
      <c r="AA32" s="83"/>
      <c r="AB32" s="83"/>
      <c r="AC32" s="66"/>
      <c r="AD32" s="66"/>
      <c r="AE32" s="47"/>
      <c r="AF32" s="39"/>
      <c r="AG32" s="14"/>
      <c r="AH32" s="14"/>
      <c r="AI32" s="14"/>
    </row>
    <row r="33" spans="1:36" s="1" customFormat="1" ht="18.75" x14ac:dyDescent="0.25">
      <c r="A33" s="46" t="s">
        <v>53</v>
      </c>
      <c r="B33" s="47"/>
      <c r="C33" s="47"/>
      <c r="D33" s="2"/>
      <c r="E33" s="47"/>
      <c r="F33" s="2"/>
      <c r="G33" s="47"/>
      <c r="H33" s="2"/>
      <c r="I33" s="47"/>
      <c r="J33" s="47"/>
      <c r="K33" s="47"/>
      <c r="L33" s="2"/>
      <c r="M33" s="47"/>
      <c r="N33" s="2"/>
      <c r="O33" s="47"/>
      <c r="P33" s="2"/>
      <c r="Q33" s="2"/>
      <c r="R33" s="2"/>
      <c r="S33" s="2"/>
      <c r="T33" s="2"/>
      <c r="U33" s="2"/>
      <c r="V33" s="2"/>
      <c r="W33" s="2"/>
      <c r="X33" s="2"/>
      <c r="Y33" s="2"/>
      <c r="Z33" s="2"/>
      <c r="AA33" s="2"/>
      <c r="AB33" s="2"/>
      <c r="AC33" s="2"/>
      <c r="AD33" s="2"/>
      <c r="AE33" s="47"/>
      <c r="AF33" s="39"/>
      <c r="AG33" s="14"/>
      <c r="AH33" s="14"/>
      <c r="AI33" s="14"/>
    </row>
    <row r="34" spans="1:36" s="1" customFormat="1" ht="18.75" x14ac:dyDescent="0.25">
      <c r="A34" s="21"/>
      <c r="B34" s="47"/>
      <c r="C34" s="47"/>
      <c r="D34" s="2"/>
      <c r="E34" s="47"/>
      <c r="F34" s="2"/>
      <c r="G34" s="47"/>
      <c r="H34" s="2"/>
      <c r="I34" s="47"/>
      <c r="J34" s="47"/>
      <c r="K34" s="47"/>
      <c r="L34" s="2"/>
      <c r="M34" s="47"/>
      <c r="N34" s="2"/>
      <c r="O34" s="47"/>
      <c r="P34" s="2"/>
      <c r="Q34" s="2"/>
      <c r="R34" s="2"/>
      <c r="S34" s="2"/>
      <c r="T34" s="2"/>
      <c r="U34" s="2"/>
      <c r="V34" s="2"/>
      <c r="W34" s="2"/>
      <c r="X34" s="2"/>
      <c r="Y34" s="2"/>
      <c r="Z34" s="2"/>
      <c r="AA34" s="2"/>
      <c r="AB34" s="2"/>
      <c r="AC34" s="2"/>
      <c r="AD34" s="2"/>
      <c r="AE34" s="47"/>
      <c r="AF34" s="39"/>
      <c r="AG34" s="14"/>
      <c r="AH34" s="14"/>
      <c r="AI34" s="14"/>
    </row>
    <row r="35" spans="1:36" s="1" customFormat="1" ht="18.75" x14ac:dyDescent="0.25">
      <c r="A35" s="25" t="s">
        <v>110</v>
      </c>
      <c r="B35" s="26"/>
      <c r="C35" s="26"/>
      <c r="D35" s="26"/>
      <c r="E35" s="26"/>
      <c r="F35" s="26"/>
      <c r="G35" s="26"/>
      <c r="H35" s="26"/>
      <c r="I35" s="26"/>
      <c r="J35" s="26"/>
      <c r="K35" s="26"/>
      <c r="L35" s="26"/>
      <c r="M35" s="26"/>
      <c r="N35" s="26"/>
      <c r="O35" s="26"/>
      <c r="P35" s="26"/>
      <c r="Q35" s="26"/>
      <c r="R35" s="26"/>
      <c r="S35" s="26"/>
      <c r="T35" s="26"/>
      <c r="U35" s="26"/>
      <c r="V35" s="26"/>
      <c r="W35" s="26"/>
      <c r="X35" s="26"/>
      <c r="Y35" s="26"/>
      <c r="Z35" s="26"/>
      <c r="AA35" s="26"/>
      <c r="AB35" s="26"/>
      <c r="AC35" s="26"/>
      <c r="AD35" s="26"/>
      <c r="AE35" s="26"/>
      <c r="AF35" s="14"/>
      <c r="AG35" s="14"/>
      <c r="AH35" s="14"/>
      <c r="AI35" s="14"/>
    </row>
    <row r="36" spans="1:36" s="1" customFormat="1" ht="18.75" x14ac:dyDescent="0.25">
      <c r="A36" s="25" t="s">
        <v>109</v>
      </c>
      <c r="B36" s="26"/>
      <c r="C36" s="26"/>
      <c r="D36" s="26"/>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14"/>
      <c r="AG36" s="14"/>
      <c r="AH36" s="14"/>
      <c r="AI36" s="14"/>
    </row>
    <row r="37" spans="1:36" s="1" customFormat="1" ht="18.75" x14ac:dyDescent="0.25">
      <c r="A37" s="25" t="s">
        <v>45</v>
      </c>
      <c r="B37" s="26"/>
      <c r="C37" s="26"/>
      <c r="D37" s="26"/>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14"/>
      <c r="AG37" s="14"/>
      <c r="AH37" s="14"/>
      <c r="AI37" s="14"/>
    </row>
    <row r="38" spans="1:36" s="1" customFormat="1" ht="18.75" x14ac:dyDescent="0.25">
      <c r="A38" s="25"/>
      <c r="B38" s="26"/>
      <c r="C38" s="26"/>
      <c r="D38" s="26"/>
      <c r="E38" s="26"/>
      <c r="F38" s="26"/>
      <c r="G38" s="26"/>
      <c r="H38" s="26"/>
      <c r="I38" s="26"/>
      <c r="J38" s="26"/>
      <c r="K38" s="26"/>
      <c r="L38" s="26"/>
      <c r="M38" s="26"/>
      <c r="N38" s="26"/>
      <c r="O38" s="26"/>
      <c r="P38" s="26"/>
      <c r="Q38" s="26"/>
      <c r="R38" s="26"/>
      <c r="S38" s="26"/>
      <c r="T38" s="26"/>
      <c r="U38" s="26"/>
      <c r="V38" s="26"/>
      <c r="W38" s="26"/>
      <c r="X38" s="26"/>
      <c r="Y38" s="26"/>
      <c r="Z38" s="26"/>
      <c r="AA38" s="26"/>
      <c r="AB38" s="26"/>
      <c r="AC38" s="26"/>
      <c r="AD38" s="26"/>
      <c r="AE38" s="26"/>
      <c r="AF38" s="14"/>
      <c r="AG38" s="14"/>
      <c r="AH38" s="14"/>
      <c r="AI38" s="14"/>
    </row>
    <row r="39" spans="1:36" s="1" customFormat="1" ht="18.75" x14ac:dyDescent="0.25">
      <c r="A39" s="22"/>
      <c r="B39" s="47"/>
      <c r="C39" s="47"/>
      <c r="D39" s="47"/>
      <c r="E39" s="47"/>
      <c r="F39" s="47"/>
      <c r="G39" s="47"/>
      <c r="H39" s="47"/>
      <c r="I39" s="47"/>
      <c r="J39" s="47"/>
      <c r="K39" s="47"/>
      <c r="L39" s="47"/>
      <c r="M39" s="47"/>
      <c r="N39" s="47"/>
      <c r="O39" s="47"/>
      <c r="P39" s="47"/>
      <c r="Q39" s="83"/>
      <c r="R39" s="83"/>
      <c r="S39" s="110"/>
      <c r="T39" s="110"/>
      <c r="U39" s="110"/>
      <c r="V39" s="110"/>
      <c r="W39" s="110"/>
      <c r="X39" s="110"/>
      <c r="Y39" s="83"/>
      <c r="Z39" s="83"/>
      <c r="AA39" s="83"/>
      <c r="AB39" s="83"/>
      <c r="AC39" s="66"/>
      <c r="AD39" s="66"/>
      <c r="AE39" s="47"/>
      <c r="AF39" s="14"/>
      <c r="AG39" s="14"/>
      <c r="AH39" s="14"/>
      <c r="AI39" s="14"/>
    </row>
    <row r="40" spans="1:36" s="1" customFormat="1" ht="18.75" x14ac:dyDescent="0.25">
      <c r="A40" s="27" t="s">
        <v>23</v>
      </c>
      <c r="B40" s="47"/>
      <c r="C40" s="47"/>
      <c r="D40" s="47"/>
      <c r="E40" s="47"/>
      <c r="F40" s="47"/>
      <c r="G40" s="47"/>
      <c r="H40" s="47"/>
      <c r="I40" s="47"/>
      <c r="J40" s="47"/>
      <c r="K40" s="47"/>
      <c r="L40" s="47"/>
      <c r="M40" s="47"/>
      <c r="N40" s="47"/>
      <c r="O40" s="47"/>
      <c r="P40" s="47"/>
      <c r="Q40" s="83"/>
      <c r="R40" s="83"/>
      <c r="S40" s="110"/>
      <c r="T40" s="110"/>
      <c r="U40" s="110"/>
      <c r="V40" s="110"/>
      <c r="W40" s="110"/>
      <c r="X40" s="110"/>
      <c r="Y40" s="83"/>
      <c r="Z40" s="83"/>
      <c r="AA40" s="83"/>
      <c r="AB40" s="83"/>
      <c r="AC40" s="66"/>
      <c r="AD40" s="66"/>
      <c r="AE40" s="47"/>
      <c r="AF40" s="14"/>
      <c r="AG40" s="14"/>
      <c r="AH40" s="14"/>
      <c r="AI40" s="14"/>
    </row>
    <row r="41" spans="1:36" s="1" customFormat="1" ht="18.75" x14ac:dyDescent="0.25">
      <c r="A41" s="27"/>
      <c r="B41" s="47"/>
      <c r="C41" s="47" t="s">
        <v>24</v>
      </c>
      <c r="D41" s="47"/>
      <c r="E41" s="47"/>
      <c r="F41" s="47"/>
      <c r="G41" s="47"/>
      <c r="H41" s="47"/>
      <c r="I41" s="82" t="s">
        <v>25</v>
      </c>
      <c r="J41" s="47"/>
      <c r="K41" s="47"/>
      <c r="L41" s="47"/>
      <c r="M41" s="47"/>
      <c r="N41" s="47"/>
      <c r="O41" s="47"/>
      <c r="P41" s="47"/>
      <c r="Q41" s="83"/>
      <c r="R41" s="83"/>
      <c r="S41" s="110"/>
      <c r="T41" s="110"/>
      <c r="U41" s="110"/>
      <c r="V41" s="110"/>
      <c r="W41" s="110"/>
      <c r="X41" s="110"/>
      <c r="Y41" s="83"/>
      <c r="Z41" s="83"/>
      <c r="AA41" s="83"/>
      <c r="AB41" s="83"/>
      <c r="AC41" s="66"/>
      <c r="AD41" s="66"/>
      <c r="AE41" s="47"/>
      <c r="AF41" s="14"/>
      <c r="AG41" s="13"/>
      <c r="AH41" s="13"/>
      <c r="AI41" s="13"/>
    </row>
    <row r="42" spans="1:36" s="1" customFormat="1" ht="18.75" x14ac:dyDescent="0.25">
      <c r="A42" s="27"/>
      <c r="B42" s="47"/>
      <c r="C42" s="47" t="s">
        <v>26</v>
      </c>
      <c r="D42" s="47"/>
      <c r="E42" s="47"/>
      <c r="F42" s="47"/>
      <c r="G42" s="47"/>
      <c r="H42" s="47"/>
      <c r="I42" s="48" t="s">
        <v>27</v>
      </c>
      <c r="J42" s="47"/>
      <c r="K42" s="47"/>
      <c r="L42" s="47"/>
      <c r="M42" s="47"/>
      <c r="N42" s="47"/>
      <c r="O42" s="47"/>
      <c r="P42" s="47"/>
      <c r="Q42" s="83"/>
      <c r="R42" s="83"/>
      <c r="S42" s="110"/>
      <c r="T42" s="110"/>
      <c r="U42" s="110"/>
      <c r="V42" s="110"/>
      <c r="W42" s="110"/>
      <c r="X42" s="110"/>
      <c r="Y42" s="83"/>
      <c r="Z42" s="83"/>
      <c r="AA42" s="83"/>
      <c r="AB42" s="83"/>
      <c r="AC42" s="66"/>
      <c r="AD42" s="66"/>
      <c r="AE42" s="47"/>
      <c r="AF42" s="14"/>
      <c r="AG42" s="13"/>
      <c r="AH42" s="13"/>
      <c r="AI42" s="13"/>
    </row>
    <row r="43" spans="1:36" s="1" customFormat="1" ht="18.75" x14ac:dyDescent="0.25">
      <c r="A43" s="123" t="s">
        <v>28</v>
      </c>
      <c r="B43" s="123"/>
      <c r="C43" s="123"/>
      <c r="D43" s="123"/>
      <c r="E43" s="123"/>
      <c r="F43" s="123"/>
      <c r="G43" s="123"/>
      <c r="H43" s="123"/>
      <c r="I43" s="127" t="s">
        <v>29</v>
      </c>
      <c r="J43" s="126"/>
      <c r="K43" s="126"/>
      <c r="L43" s="126"/>
      <c r="M43" s="126"/>
      <c r="N43" s="126"/>
      <c r="O43" s="126"/>
      <c r="P43" s="126"/>
      <c r="Q43" s="126"/>
      <c r="R43" s="126"/>
      <c r="S43" s="126"/>
      <c r="T43" s="126"/>
      <c r="U43" s="126"/>
      <c r="V43" s="126"/>
      <c r="W43" s="126"/>
      <c r="X43" s="126"/>
      <c r="Y43" s="126"/>
      <c r="Z43" s="126"/>
      <c r="AA43" s="126"/>
      <c r="AB43" s="126"/>
      <c r="AC43" s="126"/>
      <c r="AD43" s="126"/>
      <c r="AE43" s="126"/>
      <c r="AF43" s="126"/>
      <c r="AG43" s="13"/>
      <c r="AH43" s="13"/>
      <c r="AI43" s="13"/>
    </row>
    <row r="44" spans="1:36" ht="18.75" x14ac:dyDescent="0.25">
      <c r="A44" s="123" t="s">
        <v>30</v>
      </c>
      <c r="B44" s="123"/>
      <c r="C44" s="123"/>
      <c r="D44" s="123"/>
      <c r="E44" s="123"/>
      <c r="F44" s="123"/>
      <c r="G44" s="123"/>
      <c r="H44" s="123"/>
      <c r="I44" s="126" t="s">
        <v>31</v>
      </c>
      <c r="J44" s="126"/>
      <c r="K44" s="126"/>
      <c r="L44" s="126"/>
      <c r="M44" s="126"/>
      <c r="N44" s="126"/>
      <c r="O44" s="126"/>
      <c r="P44" s="126"/>
      <c r="Q44" s="126"/>
      <c r="R44" s="126"/>
      <c r="S44" s="126"/>
      <c r="T44" s="126"/>
      <c r="U44" s="126"/>
      <c r="V44" s="126"/>
      <c r="W44" s="126"/>
      <c r="X44" s="126"/>
      <c r="Y44" s="126"/>
      <c r="Z44" s="126"/>
      <c r="AA44" s="126"/>
      <c r="AB44" s="126"/>
      <c r="AC44" s="126"/>
      <c r="AD44" s="126"/>
      <c r="AE44" s="126"/>
      <c r="AF44" s="126"/>
      <c r="AG44" s="2"/>
      <c r="AH44" s="2"/>
      <c r="AI44" s="2"/>
      <c r="AJ44" s="1"/>
    </row>
    <row r="45" spans="1:36" s="1" customFormat="1" ht="18.75" x14ac:dyDescent="0.25">
      <c r="A45" s="123" t="s">
        <v>32</v>
      </c>
      <c r="B45" s="123"/>
      <c r="C45" s="123"/>
      <c r="D45" s="123"/>
      <c r="E45" s="123"/>
      <c r="F45" s="123"/>
      <c r="G45" s="123"/>
      <c r="H45" s="123"/>
      <c r="I45" s="126" t="s">
        <v>33</v>
      </c>
      <c r="J45" s="126"/>
      <c r="K45" s="126"/>
      <c r="L45" s="126"/>
      <c r="M45" s="126"/>
      <c r="N45" s="126"/>
      <c r="O45" s="126"/>
      <c r="P45" s="126"/>
      <c r="Q45" s="126"/>
      <c r="R45" s="126"/>
      <c r="S45" s="126"/>
      <c r="T45" s="126"/>
      <c r="U45" s="126"/>
      <c r="V45" s="126"/>
      <c r="W45" s="126"/>
      <c r="X45" s="126"/>
      <c r="Y45" s="126"/>
      <c r="Z45" s="126"/>
      <c r="AA45" s="126"/>
      <c r="AB45" s="126"/>
      <c r="AC45" s="126"/>
      <c r="AD45" s="126"/>
      <c r="AE45" s="126"/>
      <c r="AF45" s="126"/>
      <c r="AG45" s="2"/>
      <c r="AH45" s="2"/>
      <c r="AI45" s="2"/>
    </row>
    <row r="46" spans="1:36" s="1" customFormat="1" ht="18.75" x14ac:dyDescent="0.25">
      <c r="A46" s="28"/>
      <c r="B46" s="28"/>
      <c r="C46" s="28"/>
      <c r="D46" s="28"/>
      <c r="E46" s="28"/>
      <c r="F46" s="28"/>
      <c r="G46" s="28"/>
      <c r="H46" s="28"/>
      <c r="I46" s="28"/>
      <c r="J46" s="47"/>
      <c r="K46" s="47"/>
      <c r="L46" s="47"/>
      <c r="M46" s="47"/>
      <c r="N46" s="47"/>
      <c r="O46" s="47"/>
      <c r="P46" s="47"/>
      <c r="Q46" s="83"/>
      <c r="R46" s="83"/>
      <c r="S46" s="110"/>
      <c r="T46" s="110"/>
      <c r="U46" s="110"/>
      <c r="V46" s="110"/>
      <c r="W46" s="110"/>
      <c r="X46" s="110"/>
      <c r="Y46" s="83"/>
      <c r="Z46" s="83"/>
      <c r="AA46" s="83"/>
      <c r="AB46" s="83"/>
      <c r="AC46" s="66"/>
      <c r="AD46" s="66"/>
      <c r="AE46" s="47"/>
      <c r="AF46" s="14"/>
      <c r="AG46" s="2"/>
      <c r="AH46" s="2"/>
      <c r="AI46" s="2"/>
      <c r="AJ46" s="11"/>
    </row>
    <row r="47" spans="1:36" s="1" customFormat="1" ht="18.75" x14ac:dyDescent="0.25">
      <c r="A47" s="27" t="s">
        <v>34</v>
      </c>
      <c r="B47" s="47"/>
      <c r="C47" s="47"/>
      <c r="D47" s="28"/>
      <c r="E47" s="28"/>
      <c r="F47" s="28"/>
      <c r="G47" s="28"/>
      <c r="H47" s="28"/>
      <c r="I47" s="28"/>
      <c r="J47" s="47"/>
      <c r="K47" s="47"/>
      <c r="L47" s="47"/>
      <c r="M47" s="47"/>
      <c r="N47" s="47"/>
      <c r="O47" s="47"/>
      <c r="P47" s="47"/>
      <c r="Q47" s="83"/>
      <c r="R47" s="83"/>
      <c r="S47" s="110"/>
      <c r="T47" s="110"/>
      <c r="U47" s="110"/>
      <c r="V47" s="110"/>
      <c r="W47" s="110"/>
      <c r="X47" s="110"/>
      <c r="Y47" s="83"/>
      <c r="Z47" s="83"/>
      <c r="AA47" s="83"/>
      <c r="AB47" s="83"/>
      <c r="AC47" s="66"/>
      <c r="AD47" s="66"/>
      <c r="AE47" s="47"/>
      <c r="AF47" s="14"/>
      <c r="AG47" s="2"/>
      <c r="AH47" s="2"/>
      <c r="AI47" s="2"/>
    </row>
    <row r="48" spans="1:36" s="1" customFormat="1" ht="18.75" x14ac:dyDescent="0.25">
      <c r="A48" s="122" t="s">
        <v>64</v>
      </c>
      <c r="B48" s="123"/>
      <c r="C48" s="123"/>
      <c r="D48" s="123"/>
      <c r="E48" s="123"/>
      <c r="F48" s="123"/>
      <c r="G48" s="123"/>
      <c r="H48" s="123"/>
      <c r="I48" s="109" t="s">
        <v>66</v>
      </c>
      <c r="J48" s="29"/>
      <c r="K48" s="29"/>
      <c r="L48" s="29"/>
      <c r="M48" s="29"/>
      <c r="N48" s="29"/>
      <c r="O48" s="29"/>
      <c r="P48" s="29"/>
      <c r="Q48" s="29"/>
      <c r="R48" s="29"/>
      <c r="S48" s="29"/>
      <c r="T48" s="29"/>
      <c r="U48" s="29"/>
      <c r="V48" s="29"/>
      <c r="W48" s="29"/>
      <c r="X48" s="29"/>
      <c r="Y48" s="29"/>
      <c r="Z48" s="29"/>
      <c r="AA48" s="29"/>
      <c r="AB48" s="29"/>
      <c r="AC48" s="29"/>
      <c r="AD48" s="29"/>
      <c r="AE48" s="29"/>
      <c r="AF48" s="40"/>
      <c r="AG48" s="2"/>
      <c r="AH48" s="2"/>
      <c r="AI48" s="2"/>
    </row>
    <row r="49" spans="1:36" s="1" customFormat="1" ht="18.75" x14ac:dyDescent="0.25">
      <c r="A49" s="122" t="s">
        <v>65</v>
      </c>
      <c r="B49" s="123"/>
      <c r="C49" s="123"/>
      <c r="D49" s="123"/>
      <c r="E49" s="123"/>
      <c r="F49" s="123"/>
      <c r="G49" s="123"/>
      <c r="H49" s="123"/>
      <c r="I49" s="124" t="s">
        <v>67</v>
      </c>
      <c r="J49" s="125"/>
      <c r="K49" s="125"/>
      <c r="L49" s="125"/>
      <c r="M49" s="125"/>
      <c r="N49" s="125"/>
      <c r="O49" s="125"/>
      <c r="P49" s="125"/>
      <c r="Q49" s="125"/>
      <c r="R49" s="125"/>
      <c r="S49" s="125"/>
      <c r="T49" s="125"/>
      <c r="U49" s="125"/>
      <c r="V49" s="125"/>
      <c r="W49" s="125"/>
      <c r="X49" s="125"/>
      <c r="Y49" s="125"/>
      <c r="Z49" s="125"/>
      <c r="AA49" s="125"/>
      <c r="AB49" s="125"/>
      <c r="AC49" s="125"/>
      <c r="AD49" s="125"/>
      <c r="AE49" s="125"/>
      <c r="AF49" s="125"/>
      <c r="AG49" s="2"/>
      <c r="AH49" s="2"/>
      <c r="AI49" s="2"/>
    </row>
    <row r="50" spans="1:36" s="1" customFormat="1" ht="18.75" x14ac:dyDescent="0.25">
      <c r="B50" s="16"/>
      <c r="C50" s="16"/>
      <c r="D50" s="17"/>
      <c r="G50" s="2"/>
      <c r="H50" s="2"/>
      <c r="I50" s="2"/>
      <c r="J50" s="2"/>
      <c r="K50" s="2"/>
      <c r="L50" s="2"/>
      <c r="M50" s="2"/>
      <c r="N50" s="2"/>
      <c r="O50" s="2"/>
      <c r="P50" s="2"/>
      <c r="Q50" s="2"/>
      <c r="R50" s="2"/>
      <c r="S50" s="2"/>
      <c r="T50" s="2"/>
      <c r="U50" s="2"/>
      <c r="V50" s="2"/>
      <c r="W50" s="2"/>
      <c r="X50" s="2"/>
      <c r="Y50" s="2"/>
      <c r="Z50" s="2"/>
      <c r="AA50" s="2"/>
      <c r="AB50" s="2"/>
      <c r="AC50" s="2"/>
      <c r="AD50" s="2"/>
      <c r="AE50" s="2"/>
      <c r="AF50" s="13"/>
      <c r="AG50" s="2"/>
      <c r="AH50" s="2"/>
      <c r="AI50" s="2"/>
    </row>
    <row r="51" spans="1:36" s="1" customFormat="1" ht="18.75" x14ac:dyDescent="0.25">
      <c r="B51" s="16"/>
      <c r="C51" s="16"/>
      <c r="D51" s="17"/>
      <c r="G51" s="2"/>
      <c r="H51" s="2"/>
      <c r="I51" s="2"/>
      <c r="J51" s="2"/>
      <c r="K51" s="2"/>
      <c r="L51" s="2"/>
      <c r="M51" s="2"/>
      <c r="N51" s="2"/>
      <c r="O51" s="2"/>
      <c r="P51" s="2"/>
      <c r="Q51" s="2"/>
      <c r="R51" s="2"/>
      <c r="S51" s="2"/>
      <c r="T51" s="2"/>
      <c r="U51" s="2"/>
      <c r="V51" s="2"/>
      <c r="W51" s="2"/>
      <c r="X51" s="2"/>
      <c r="Y51" s="2"/>
      <c r="Z51" s="2"/>
      <c r="AA51" s="2"/>
      <c r="AB51" s="2"/>
      <c r="AC51" s="2"/>
      <c r="AD51" s="2"/>
      <c r="AE51" s="2"/>
      <c r="AF51" s="13"/>
      <c r="AG51" s="2"/>
      <c r="AH51" s="2"/>
      <c r="AI51" s="2"/>
    </row>
    <row r="52" spans="1:36" s="1" customFormat="1" ht="18.75" x14ac:dyDescent="0.25">
      <c r="B52" s="16"/>
      <c r="C52" s="16"/>
      <c r="D52" s="17"/>
      <c r="G52" s="2"/>
      <c r="AF52" s="13"/>
    </row>
    <row r="53" spans="1:36" s="1" customFormat="1" ht="18.75" x14ac:dyDescent="0.25">
      <c r="B53" s="16"/>
      <c r="C53" s="16"/>
      <c r="D53" s="17"/>
      <c r="G53" s="2"/>
      <c r="AF53" s="13"/>
    </row>
    <row r="54" spans="1:36" s="1" customFormat="1" ht="18.75" x14ac:dyDescent="0.25">
      <c r="A54" s="3"/>
      <c r="B54" s="4"/>
      <c r="C54" s="4"/>
      <c r="D54" s="8"/>
      <c r="E54" s="3"/>
      <c r="F54" s="3"/>
      <c r="G54" s="11"/>
      <c r="AF54" s="13"/>
    </row>
    <row r="55" spans="1:36" s="1" customFormat="1" ht="18.75" x14ac:dyDescent="0.25">
      <c r="A55" s="3"/>
      <c r="B55" s="4"/>
      <c r="C55" s="4"/>
      <c r="D55" s="8"/>
      <c r="E55" s="3"/>
      <c r="F55" s="3"/>
      <c r="G55" s="11"/>
      <c r="AF55" s="13"/>
    </row>
    <row r="56" spans="1:36" s="1" customFormat="1" ht="18.75" x14ac:dyDescent="0.25">
      <c r="A56" s="3"/>
      <c r="B56" s="4"/>
      <c r="C56" s="4"/>
      <c r="D56" s="8"/>
      <c r="E56" s="3"/>
      <c r="F56" s="3"/>
      <c r="G56" s="11"/>
      <c r="AF56" s="13"/>
    </row>
    <row r="57" spans="1:36" ht="18.75" x14ac:dyDescent="0.25">
      <c r="A57" s="3"/>
      <c r="B57" s="4"/>
      <c r="C57" s="4"/>
      <c r="D57" s="8"/>
      <c r="E57" s="3"/>
      <c r="F57" s="3"/>
      <c r="H57" s="1"/>
      <c r="I57" s="1"/>
      <c r="J57" s="1"/>
      <c r="K57" s="1"/>
      <c r="L57" s="1"/>
      <c r="M57" s="1"/>
      <c r="N57" s="1"/>
      <c r="O57" s="1"/>
      <c r="P57" s="1"/>
      <c r="Q57" s="1"/>
      <c r="R57" s="1"/>
      <c r="S57" s="1"/>
      <c r="T57" s="1"/>
      <c r="U57" s="1"/>
      <c r="V57" s="1"/>
      <c r="W57" s="1"/>
      <c r="X57" s="1"/>
      <c r="Y57" s="1"/>
      <c r="Z57" s="1"/>
      <c r="AA57" s="1"/>
      <c r="AB57" s="1"/>
      <c r="AC57" s="1"/>
      <c r="AD57" s="1"/>
      <c r="AE57" s="1"/>
      <c r="AG57" s="1"/>
      <c r="AH57" s="1"/>
      <c r="AI57" s="1"/>
      <c r="AJ57" s="1"/>
    </row>
    <row r="58" spans="1:36" s="1" customFormat="1" ht="18.75" x14ac:dyDescent="0.25">
      <c r="A58" s="3"/>
      <c r="B58" s="4"/>
      <c r="C58" s="4"/>
      <c r="D58" s="8"/>
      <c r="E58" s="3"/>
      <c r="F58" s="3"/>
      <c r="G58" s="11"/>
      <c r="AF58" s="13"/>
    </row>
    <row r="59" spans="1:36" s="1" customFormat="1" ht="18.75" x14ac:dyDescent="0.25">
      <c r="A59" s="11"/>
      <c r="B59" s="15"/>
      <c r="C59" s="11"/>
      <c r="D59" s="12"/>
      <c r="E59" s="11"/>
      <c r="F59" s="11"/>
      <c r="G59" s="11"/>
      <c r="H59" s="11"/>
      <c r="I59" s="11"/>
      <c r="J59" s="11"/>
      <c r="K59" s="11"/>
      <c r="L59" s="11"/>
      <c r="M59" s="11"/>
      <c r="N59" s="11"/>
      <c r="O59" s="11"/>
      <c r="P59" s="11"/>
      <c r="Q59" s="11"/>
      <c r="R59" s="11"/>
      <c r="S59" s="11"/>
      <c r="T59" s="11"/>
      <c r="U59" s="11"/>
      <c r="V59" s="11"/>
      <c r="W59" s="11"/>
      <c r="X59" s="11"/>
      <c r="Y59" s="11"/>
      <c r="Z59" s="11"/>
      <c r="AA59" s="11"/>
      <c r="AB59" s="11"/>
      <c r="AC59" s="11"/>
      <c r="AD59" s="11"/>
      <c r="AE59" s="11"/>
      <c r="AF59" s="13"/>
      <c r="AG59" s="11"/>
      <c r="AH59" s="11"/>
      <c r="AI59" s="11"/>
      <c r="AJ59" s="11"/>
    </row>
    <row r="60" spans="1:36" s="1" customFormat="1" ht="18.75" x14ac:dyDescent="0.25">
      <c r="A60" s="3"/>
      <c r="B60" s="4"/>
      <c r="C60" s="4"/>
      <c r="D60" s="8"/>
      <c r="E60" s="3"/>
      <c r="F60" s="3"/>
      <c r="G60" s="11"/>
      <c r="AF60" s="13"/>
    </row>
    <row r="61" spans="1:36" ht="18.75" x14ac:dyDescent="0.25">
      <c r="A61" s="3"/>
      <c r="B61" s="4"/>
      <c r="C61" s="4"/>
      <c r="D61" s="8"/>
      <c r="E61" s="3"/>
      <c r="F61" s="3"/>
      <c r="H61" s="1"/>
      <c r="I61" s="1"/>
      <c r="J61" s="1"/>
      <c r="K61" s="1"/>
      <c r="L61" s="1"/>
      <c r="M61" s="1"/>
      <c r="N61" s="1"/>
      <c r="O61" s="1"/>
      <c r="P61" s="1"/>
      <c r="Q61" s="1"/>
      <c r="R61" s="1"/>
      <c r="S61" s="1"/>
      <c r="T61" s="1"/>
      <c r="U61" s="1"/>
      <c r="V61" s="1"/>
      <c r="W61" s="1"/>
      <c r="X61" s="1"/>
      <c r="Y61" s="1"/>
      <c r="Z61" s="1"/>
      <c r="AA61" s="1"/>
      <c r="AB61" s="1"/>
      <c r="AC61" s="1"/>
      <c r="AD61" s="1"/>
      <c r="AE61" s="1"/>
      <c r="AG61" s="1"/>
      <c r="AH61" s="1"/>
      <c r="AI61" s="1"/>
      <c r="AJ61" s="1"/>
    </row>
    <row r="62" spans="1:36" ht="18.75" x14ac:dyDescent="0.25">
      <c r="A62" s="3"/>
      <c r="B62" s="4"/>
      <c r="C62" s="4"/>
      <c r="D62" s="7"/>
      <c r="E62" s="4"/>
      <c r="F62" s="3"/>
      <c r="H62" s="1"/>
      <c r="I62" s="1"/>
      <c r="J62" s="1"/>
      <c r="K62" s="1"/>
      <c r="L62" s="1"/>
      <c r="M62" s="1"/>
      <c r="N62" s="1"/>
      <c r="O62" s="1"/>
      <c r="P62" s="1"/>
      <c r="Q62" s="1"/>
      <c r="R62" s="1"/>
      <c r="S62" s="1"/>
      <c r="T62" s="1"/>
      <c r="U62" s="1"/>
      <c r="V62" s="1"/>
      <c r="W62" s="1"/>
      <c r="X62" s="1"/>
      <c r="Y62" s="1"/>
      <c r="Z62" s="1"/>
      <c r="AA62" s="1"/>
      <c r="AB62" s="1"/>
      <c r="AC62" s="1"/>
      <c r="AD62" s="1"/>
      <c r="AE62" s="1"/>
      <c r="AG62" s="1"/>
      <c r="AH62" s="1"/>
      <c r="AI62" s="1"/>
      <c r="AJ62" s="1"/>
    </row>
    <row r="64" spans="1:36" ht="18.75" x14ac:dyDescent="0.25">
      <c r="C64" s="5"/>
    </row>
    <row r="65" spans="3:3" ht="18.75" x14ac:dyDescent="0.25">
      <c r="C65" s="5"/>
    </row>
    <row r="66" spans="3:3" ht="18.75" x14ac:dyDescent="0.25">
      <c r="C66" s="6"/>
    </row>
    <row r="67" spans="3:3" ht="18.75" x14ac:dyDescent="0.25">
      <c r="C67" s="5"/>
    </row>
    <row r="68" spans="3:3" ht="18.75" x14ac:dyDescent="0.25">
      <c r="C68" s="5"/>
    </row>
    <row r="69" spans="3:3" ht="18.75" x14ac:dyDescent="0.25">
      <c r="C69" s="5"/>
    </row>
    <row r="71" spans="3:3" ht="18.75" x14ac:dyDescent="0.25">
      <c r="C71" s="5"/>
    </row>
    <row r="72" spans="3:3" ht="18.75" x14ac:dyDescent="0.25">
      <c r="C72" s="5"/>
    </row>
    <row r="73" spans="3:3" ht="18.75" x14ac:dyDescent="0.25">
      <c r="C73" s="5"/>
    </row>
    <row r="74" spans="3:3" ht="18.75" x14ac:dyDescent="0.25">
      <c r="C74" s="5"/>
    </row>
    <row r="75" spans="3:3" ht="18.75" x14ac:dyDescent="0.25">
      <c r="C75" s="3"/>
    </row>
  </sheetData>
  <sortState ref="A4:AJ24">
    <sortCondition ref="B4:B24"/>
    <sortCondition ref="AH4:AH24"/>
  </sortState>
  <mergeCells count="34">
    <mergeCell ref="A43:H43"/>
    <mergeCell ref="I43:AF43"/>
    <mergeCell ref="A44:H44"/>
    <mergeCell ref="I44:AF44"/>
    <mergeCell ref="AE2:AE3"/>
    <mergeCell ref="AF2:AF3"/>
    <mergeCell ref="AC2:AD2"/>
    <mergeCell ref="Q2:R2"/>
    <mergeCell ref="AA2:AB2"/>
    <mergeCell ref="Y2:Z2"/>
    <mergeCell ref="W2:X2"/>
    <mergeCell ref="S2:T2"/>
    <mergeCell ref="U2:V2"/>
    <mergeCell ref="A48:H48"/>
    <mergeCell ref="A49:H49"/>
    <mergeCell ref="I49:AF49"/>
    <mergeCell ref="A45:H45"/>
    <mergeCell ref="I45:AF45"/>
    <mergeCell ref="A1:AJ1"/>
    <mergeCell ref="A2:A3"/>
    <mergeCell ref="B2:B3"/>
    <mergeCell ref="C2:C3"/>
    <mergeCell ref="D2:D3"/>
    <mergeCell ref="E2:E3"/>
    <mergeCell ref="F2:F3"/>
    <mergeCell ref="G2:H2"/>
    <mergeCell ref="I2:J2"/>
    <mergeCell ref="K2:L2"/>
    <mergeCell ref="AI2:AI3"/>
    <mergeCell ref="M2:N2"/>
    <mergeCell ref="O2:P2"/>
    <mergeCell ref="AJ2:AJ3"/>
    <mergeCell ref="AG2:AG3"/>
    <mergeCell ref="AH2:AH3"/>
  </mergeCells>
  <hyperlinks>
    <hyperlink ref="I43" r:id="rId1"/>
    <hyperlink ref="I49" r:id="rId2"/>
    <hyperlink ref="I44" r:id="rId3"/>
    <hyperlink ref="I45" r:id="rId4"/>
    <hyperlink ref="I41" r:id="rId5"/>
    <hyperlink ref="I48" r:id="rId6"/>
  </hyperlinks>
  <printOptions gridLines="1"/>
  <pageMargins left="0.25" right="0.25" top="0.75" bottom="0.75" header="0.3" footer="0.3"/>
  <pageSetup paperSize="9" scale="47" fitToHeight="0" orientation="landscape" r:id="rId7"/>
  <headerFooter alignWithMargins="0"/>
  <drawing r:id="rId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75"/>
  <sheetViews>
    <sheetView zoomScale="70" zoomScaleNormal="70" workbookViewId="0">
      <pane ySplit="3" topLeftCell="A4" activePane="bottomLeft" state="frozen"/>
      <selection pane="bottomLeft" activeCell="H20" sqref="H20"/>
    </sheetView>
  </sheetViews>
  <sheetFormatPr defaultColWidth="9.140625" defaultRowHeight="14.25" x14ac:dyDescent="0.2"/>
  <cols>
    <col min="1" max="1" width="9.140625" style="11"/>
    <col min="2" max="2" width="9.28515625" style="15" customWidth="1"/>
    <col min="3" max="3" width="7.5703125" style="11" customWidth="1"/>
    <col min="4" max="4" width="22.42578125" style="12" customWidth="1"/>
    <col min="5" max="5" width="13.85546875" style="11" customWidth="1"/>
    <col min="6" max="6" width="19.42578125" style="11" customWidth="1"/>
    <col min="7" max="7" width="11.28515625" style="11" customWidth="1"/>
    <col min="8" max="8" width="7.7109375" style="11" customWidth="1"/>
    <col min="9" max="9" width="10.7109375" style="11" customWidth="1"/>
    <col min="10" max="10" width="7.7109375" style="11" customWidth="1"/>
    <col min="11" max="11" width="10.140625" style="11" customWidth="1"/>
    <col min="12" max="12" width="7.7109375" style="11" customWidth="1"/>
    <col min="13" max="13" width="10.42578125" style="11" bestFit="1" customWidth="1"/>
    <col min="14" max="14" width="7.7109375" style="11" customWidth="1"/>
    <col min="15" max="15" width="10.85546875" style="11" customWidth="1"/>
    <col min="16" max="16" width="7.7109375" style="11" customWidth="1"/>
    <col min="17" max="17" width="9.28515625" style="11" customWidth="1"/>
    <col min="18" max="18" width="7.7109375" style="11" customWidth="1"/>
    <col min="19" max="19" width="10.5703125" style="11" customWidth="1"/>
    <col min="20" max="20" width="7.7109375" style="11" customWidth="1"/>
    <col min="21" max="21" width="10.5703125" style="11" customWidth="1"/>
    <col min="22" max="22" width="7.7109375" style="11" customWidth="1"/>
    <col min="23" max="23" width="9.28515625" style="11" customWidth="1"/>
    <col min="24" max="24" width="7.28515625" style="11" customWidth="1"/>
    <col min="25" max="25" width="9.7109375" style="11" customWidth="1"/>
    <col min="26" max="26" width="7.28515625" style="11" customWidth="1"/>
    <col min="27" max="27" width="10.7109375" style="11" customWidth="1"/>
    <col min="28" max="28" width="7.42578125" style="11" customWidth="1"/>
    <col min="29" max="29" width="11" style="11" customWidth="1"/>
    <col min="30" max="30" width="7.7109375" style="11" customWidth="1"/>
    <col min="31" max="31" width="12.140625" style="11" bestFit="1" customWidth="1"/>
    <col min="32" max="32" width="7.7109375" style="13" customWidth="1"/>
    <col min="33" max="33" width="9.85546875" style="11" customWidth="1"/>
    <col min="34" max="34" width="11.85546875" style="11" customWidth="1"/>
    <col min="35" max="35" width="11" style="11" customWidth="1"/>
    <col min="36" max="16384" width="9.140625" style="11"/>
  </cols>
  <sheetData>
    <row r="1" spans="1:36" s="9" customFormat="1" ht="99.75" customHeight="1" thickBot="1" x14ac:dyDescent="0.45">
      <c r="A1" s="115" t="s">
        <v>74</v>
      </c>
      <c r="B1" s="115"/>
      <c r="C1" s="115"/>
      <c r="D1" s="115"/>
      <c r="E1" s="115"/>
      <c r="F1" s="115"/>
      <c r="G1" s="115"/>
      <c r="H1" s="115"/>
      <c r="I1" s="115"/>
      <c r="J1" s="115"/>
      <c r="K1" s="115"/>
      <c r="L1" s="115"/>
      <c r="M1" s="115"/>
      <c r="N1" s="115"/>
      <c r="O1" s="115"/>
      <c r="P1" s="115"/>
      <c r="Q1" s="115"/>
      <c r="R1" s="115"/>
      <c r="S1" s="115"/>
      <c r="T1" s="115"/>
      <c r="U1" s="115"/>
      <c r="V1" s="115"/>
      <c r="W1" s="115"/>
      <c r="X1" s="115"/>
      <c r="Y1" s="115"/>
      <c r="Z1" s="115"/>
      <c r="AA1" s="115"/>
      <c r="AB1" s="115"/>
      <c r="AC1" s="115"/>
      <c r="AD1" s="115"/>
      <c r="AE1" s="115"/>
      <c r="AF1" s="115"/>
      <c r="AG1" s="115"/>
      <c r="AH1" s="115"/>
      <c r="AI1" s="115"/>
      <c r="AJ1" s="115"/>
    </row>
    <row r="2" spans="1:36" s="1" customFormat="1" ht="45" customHeight="1" x14ac:dyDescent="0.25">
      <c r="A2" s="116" t="s">
        <v>13</v>
      </c>
      <c r="B2" s="118" t="s">
        <v>16</v>
      </c>
      <c r="C2" s="120" t="s">
        <v>8</v>
      </c>
      <c r="D2" s="116" t="s">
        <v>5</v>
      </c>
      <c r="E2" s="116" t="s">
        <v>1</v>
      </c>
      <c r="F2" s="116" t="s">
        <v>0</v>
      </c>
      <c r="G2" s="116" t="s">
        <v>54</v>
      </c>
      <c r="H2" s="116"/>
      <c r="I2" s="116" t="s">
        <v>55</v>
      </c>
      <c r="J2" s="116"/>
      <c r="K2" s="116" t="s">
        <v>56</v>
      </c>
      <c r="L2" s="116"/>
      <c r="M2" s="116" t="s">
        <v>57</v>
      </c>
      <c r="N2" s="116"/>
      <c r="O2" s="118" t="s">
        <v>58</v>
      </c>
      <c r="P2" s="120"/>
      <c r="Q2" s="118" t="s">
        <v>59</v>
      </c>
      <c r="R2" s="142"/>
      <c r="S2" s="149" t="s">
        <v>101</v>
      </c>
      <c r="T2" s="120"/>
      <c r="U2" s="149" t="s">
        <v>102</v>
      </c>
      <c r="V2" s="120"/>
      <c r="W2" s="149" t="s">
        <v>68</v>
      </c>
      <c r="X2" s="120"/>
      <c r="Y2" s="118" t="s">
        <v>75</v>
      </c>
      <c r="Z2" s="120"/>
      <c r="AA2" s="118" t="s">
        <v>60</v>
      </c>
      <c r="AB2" s="120"/>
      <c r="AC2" s="118" t="s">
        <v>61</v>
      </c>
      <c r="AD2" s="120"/>
      <c r="AE2" s="128" t="s">
        <v>11</v>
      </c>
      <c r="AF2" s="130" t="s">
        <v>3</v>
      </c>
      <c r="AG2" s="116" t="s">
        <v>12</v>
      </c>
      <c r="AH2" s="116" t="s">
        <v>15</v>
      </c>
      <c r="AI2" s="116" t="s">
        <v>14</v>
      </c>
      <c r="AJ2" s="116" t="s">
        <v>17</v>
      </c>
    </row>
    <row r="3" spans="1:36" s="1" customFormat="1" ht="19.5" thickBot="1" x14ac:dyDescent="0.3">
      <c r="A3" s="117"/>
      <c r="B3" s="119"/>
      <c r="C3" s="121"/>
      <c r="D3" s="117"/>
      <c r="E3" s="117"/>
      <c r="F3" s="117"/>
      <c r="G3" s="19" t="s">
        <v>9</v>
      </c>
      <c r="H3" s="20" t="s">
        <v>10</v>
      </c>
      <c r="I3" s="19" t="s">
        <v>9</v>
      </c>
      <c r="J3" s="20" t="s">
        <v>10</v>
      </c>
      <c r="K3" s="19" t="s">
        <v>9</v>
      </c>
      <c r="L3" s="20" t="s">
        <v>10</v>
      </c>
      <c r="M3" s="19" t="s">
        <v>9</v>
      </c>
      <c r="N3" s="20" t="s">
        <v>10</v>
      </c>
      <c r="O3" s="19" t="s">
        <v>9</v>
      </c>
      <c r="P3" s="20" t="s">
        <v>10</v>
      </c>
      <c r="Q3" s="19" t="s">
        <v>9</v>
      </c>
      <c r="R3" s="143" t="s">
        <v>10</v>
      </c>
      <c r="S3" s="150" t="s">
        <v>9</v>
      </c>
      <c r="T3" s="20" t="s">
        <v>10</v>
      </c>
      <c r="U3" s="150" t="s">
        <v>9</v>
      </c>
      <c r="V3" s="20" t="s">
        <v>10</v>
      </c>
      <c r="W3" s="150" t="s">
        <v>9</v>
      </c>
      <c r="X3" s="20" t="s">
        <v>10</v>
      </c>
      <c r="Y3" s="19" t="s">
        <v>9</v>
      </c>
      <c r="Z3" s="20" t="s">
        <v>10</v>
      </c>
      <c r="AA3" s="19" t="s">
        <v>9</v>
      </c>
      <c r="AB3" s="20" t="s">
        <v>10</v>
      </c>
      <c r="AC3" s="19" t="s">
        <v>9</v>
      </c>
      <c r="AD3" s="20" t="s">
        <v>10</v>
      </c>
      <c r="AE3" s="129"/>
      <c r="AF3" s="131"/>
      <c r="AG3" s="117"/>
      <c r="AH3" s="117"/>
      <c r="AI3" s="117"/>
      <c r="AJ3" s="117"/>
    </row>
    <row r="4" spans="1:36" s="1" customFormat="1" ht="20.100000000000001" customHeight="1" x14ac:dyDescent="0.3">
      <c r="A4" s="93" t="s">
        <v>2</v>
      </c>
      <c r="B4" s="94" t="s">
        <v>2</v>
      </c>
      <c r="C4" s="95">
        <v>6</v>
      </c>
      <c r="D4" s="205" t="s">
        <v>50</v>
      </c>
      <c r="E4" s="41" t="s">
        <v>39</v>
      </c>
      <c r="F4" s="84" t="s">
        <v>49</v>
      </c>
      <c r="G4" s="42">
        <v>17.78</v>
      </c>
      <c r="H4" s="43"/>
      <c r="I4" s="44">
        <v>19.75</v>
      </c>
      <c r="J4" s="43"/>
      <c r="K4" s="44">
        <v>30.03</v>
      </c>
      <c r="L4" s="43"/>
      <c r="M4" s="44">
        <v>29.81</v>
      </c>
      <c r="N4" s="43"/>
      <c r="O4" s="44">
        <v>29.09</v>
      </c>
      <c r="P4" s="43"/>
      <c r="Q4" s="44">
        <v>29.34</v>
      </c>
      <c r="R4" s="157"/>
      <c r="S4" s="44">
        <v>27.19</v>
      </c>
      <c r="T4" s="43"/>
      <c r="U4" s="157">
        <v>32.47</v>
      </c>
      <c r="V4" s="157"/>
      <c r="W4" s="44">
        <v>30.03</v>
      </c>
      <c r="X4" s="43"/>
      <c r="Y4" s="44">
        <v>31.22</v>
      </c>
      <c r="Z4" s="43"/>
      <c r="AA4" s="44">
        <v>27.34</v>
      </c>
      <c r="AB4" s="43"/>
      <c r="AC4" s="44">
        <v>24.56</v>
      </c>
      <c r="AD4" s="43"/>
      <c r="AE4" s="80">
        <f>SUM(G4:AD4)</f>
        <v>328.61</v>
      </c>
      <c r="AF4" s="57">
        <v>1</v>
      </c>
      <c r="AG4" s="57">
        <v>1</v>
      </c>
      <c r="AH4" s="74">
        <f>AE4*0.95</f>
        <v>312.17950000000002</v>
      </c>
      <c r="AI4" s="57">
        <v>1</v>
      </c>
      <c r="AJ4" s="45">
        <v>9</v>
      </c>
    </row>
    <row r="5" spans="1:36" s="1" customFormat="1" ht="20.100000000000001" customHeight="1" x14ac:dyDescent="0.3">
      <c r="A5" s="99" t="s">
        <v>37</v>
      </c>
      <c r="B5" s="97" t="s">
        <v>37</v>
      </c>
      <c r="C5" s="98">
        <v>17</v>
      </c>
      <c r="D5" s="206" t="s">
        <v>51</v>
      </c>
      <c r="E5" s="34" t="s">
        <v>6</v>
      </c>
      <c r="F5" s="85" t="s">
        <v>52</v>
      </c>
      <c r="G5" s="50">
        <v>18.93</v>
      </c>
      <c r="H5" s="51"/>
      <c r="I5" s="52">
        <v>20.37</v>
      </c>
      <c r="J5" s="51"/>
      <c r="K5" s="52">
        <v>31.84</v>
      </c>
      <c r="L5" s="51"/>
      <c r="M5" s="52">
        <v>31.59</v>
      </c>
      <c r="N5" s="51"/>
      <c r="O5" s="52">
        <v>31.38</v>
      </c>
      <c r="P5" s="51"/>
      <c r="Q5" s="52">
        <v>30.81</v>
      </c>
      <c r="R5" s="146"/>
      <c r="S5" s="52">
        <v>30.5</v>
      </c>
      <c r="T5" s="51"/>
      <c r="U5" s="146">
        <v>30.16</v>
      </c>
      <c r="V5" s="146"/>
      <c r="W5" s="52">
        <v>31.28</v>
      </c>
      <c r="X5" s="51"/>
      <c r="Y5" s="52">
        <v>33.35</v>
      </c>
      <c r="Z5" s="51"/>
      <c r="AA5" s="52">
        <v>25.41</v>
      </c>
      <c r="AB5" s="51"/>
      <c r="AC5" s="52">
        <v>25.13</v>
      </c>
      <c r="AD5" s="51"/>
      <c r="AE5" s="65">
        <f>SUM(G5:AD5)</f>
        <v>340.75000000000006</v>
      </c>
      <c r="AF5" s="60">
        <v>1</v>
      </c>
      <c r="AG5" s="60">
        <v>3</v>
      </c>
      <c r="AH5" s="64">
        <f>AE5*0.92</f>
        <v>313.49000000000007</v>
      </c>
      <c r="AI5" s="60">
        <v>2</v>
      </c>
      <c r="AJ5" s="60">
        <v>9</v>
      </c>
    </row>
    <row r="6" spans="1:36" s="1" customFormat="1" ht="20.100000000000001" customHeight="1" x14ac:dyDescent="0.3">
      <c r="A6" s="96" t="s">
        <v>4</v>
      </c>
      <c r="B6" s="100" t="s">
        <v>4</v>
      </c>
      <c r="C6" s="108">
        <v>2</v>
      </c>
      <c r="D6" s="206" t="s">
        <v>77</v>
      </c>
      <c r="E6" s="34" t="s">
        <v>7</v>
      </c>
      <c r="F6" s="86" t="s">
        <v>78</v>
      </c>
      <c r="G6" s="35">
        <v>19.53</v>
      </c>
      <c r="H6" s="36"/>
      <c r="I6" s="37">
        <v>23.69</v>
      </c>
      <c r="J6" s="36"/>
      <c r="K6" s="37">
        <v>31.28</v>
      </c>
      <c r="L6" s="36"/>
      <c r="M6" s="37">
        <v>31.6</v>
      </c>
      <c r="N6" s="36"/>
      <c r="O6" s="37">
        <v>31.9</v>
      </c>
      <c r="P6" s="36"/>
      <c r="Q6" s="37">
        <v>32.07</v>
      </c>
      <c r="R6" s="145"/>
      <c r="S6" s="37">
        <v>31.16</v>
      </c>
      <c r="T6" s="36"/>
      <c r="U6" s="145">
        <v>30.56</v>
      </c>
      <c r="V6" s="145"/>
      <c r="W6" s="37">
        <v>38.35</v>
      </c>
      <c r="X6" s="36" t="s">
        <v>18</v>
      </c>
      <c r="Y6" s="37">
        <v>34</v>
      </c>
      <c r="Z6" s="36"/>
      <c r="AA6" s="37">
        <v>27.03</v>
      </c>
      <c r="AB6" s="36"/>
      <c r="AC6" s="37">
        <v>26.47</v>
      </c>
      <c r="AD6" s="36"/>
      <c r="AE6" s="65">
        <f>SUM(G6:AD6)</f>
        <v>357.64</v>
      </c>
      <c r="AF6" s="60">
        <v>1</v>
      </c>
      <c r="AG6" s="60">
        <v>8</v>
      </c>
      <c r="AH6" s="64">
        <f>AE6*0.9</f>
        <v>321.87599999999998</v>
      </c>
      <c r="AI6" s="60">
        <v>3</v>
      </c>
      <c r="AJ6" s="38">
        <v>9</v>
      </c>
    </row>
    <row r="7" spans="1:36" s="1" customFormat="1" ht="20.100000000000001" customHeight="1" x14ac:dyDescent="0.3">
      <c r="A7" s="96" t="s">
        <v>2</v>
      </c>
      <c r="B7" s="97" t="s">
        <v>46</v>
      </c>
      <c r="C7" s="98">
        <v>7</v>
      </c>
      <c r="D7" s="206" t="s">
        <v>40</v>
      </c>
      <c r="E7" s="34" t="s">
        <v>39</v>
      </c>
      <c r="F7" s="85" t="s">
        <v>49</v>
      </c>
      <c r="G7" s="35">
        <v>19.309999999999999</v>
      </c>
      <c r="H7" s="36"/>
      <c r="I7" s="37">
        <v>21.09</v>
      </c>
      <c r="J7" s="36"/>
      <c r="K7" s="37">
        <v>29.72</v>
      </c>
      <c r="L7" s="36"/>
      <c r="M7" s="37">
        <v>30.13</v>
      </c>
      <c r="N7" s="36"/>
      <c r="O7" s="37">
        <v>30.97</v>
      </c>
      <c r="P7" s="36"/>
      <c r="Q7" s="37">
        <v>30.75</v>
      </c>
      <c r="R7" s="145"/>
      <c r="S7" s="37">
        <v>28.25</v>
      </c>
      <c r="T7" s="36"/>
      <c r="U7" s="145">
        <v>29.56</v>
      </c>
      <c r="V7" s="145"/>
      <c r="W7" s="37">
        <v>36.06</v>
      </c>
      <c r="X7" s="36" t="s">
        <v>99</v>
      </c>
      <c r="Y7" s="37">
        <v>32.090000000000003</v>
      </c>
      <c r="Z7" s="36"/>
      <c r="AA7" s="37">
        <v>24.41</v>
      </c>
      <c r="AB7" s="36"/>
      <c r="AC7" s="37">
        <v>27.28</v>
      </c>
      <c r="AD7" s="36"/>
      <c r="AE7" s="65">
        <f>SUM(G7:AD7)</f>
        <v>339.62</v>
      </c>
      <c r="AF7" s="60">
        <v>1</v>
      </c>
      <c r="AG7" s="60">
        <v>2</v>
      </c>
      <c r="AH7" s="64">
        <f>AE7*0.95</f>
        <v>322.63900000000001</v>
      </c>
      <c r="AI7" s="60">
        <v>4</v>
      </c>
      <c r="AJ7" s="38">
        <v>9</v>
      </c>
    </row>
    <row r="8" spans="1:36" s="1" customFormat="1" ht="20.100000000000001" customHeight="1" x14ac:dyDescent="0.3">
      <c r="A8" s="99" t="s">
        <v>2</v>
      </c>
      <c r="B8" s="100" t="s">
        <v>2</v>
      </c>
      <c r="C8" s="98">
        <v>1</v>
      </c>
      <c r="D8" s="206" t="s">
        <v>35</v>
      </c>
      <c r="E8" s="34" t="s">
        <v>6</v>
      </c>
      <c r="F8" s="85" t="s">
        <v>76</v>
      </c>
      <c r="G8" s="50">
        <v>19.12</v>
      </c>
      <c r="H8" s="51"/>
      <c r="I8" s="52">
        <v>20.18</v>
      </c>
      <c r="J8" s="51"/>
      <c r="K8" s="52">
        <v>32.56</v>
      </c>
      <c r="L8" s="51"/>
      <c r="M8" s="52">
        <v>33.159999999999997</v>
      </c>
      <c r="N8" s="51"/>
      <c r="O8" s="52">
        <v>31.31</v>
      </c>
      <c r="P8" s="51"/>
      <c r="Q8" s="52">
        <v>31.44</v>
      </c>
      <c r="R8" s="146"/>
      <c r="S8" s="52">
        <v>30.59</v>
      </c>
      <c r="T8" s="51"/>
      <c r="U8" s="146">
        <v>30</v>
      </c>
      <c r="V8" s="146"/>
      <c r="W8" s="52">
        <v>31.28</v>
      </c>
      <c r="X8" s="51"/>
      <c r="Y8" s="140">
        <v>32.9</v>
      </c>
      <c r="Z8" s="51"/>
      <c r="AA8" s="52">
        <v>26</v>
      </c>
      <c r="AB8" s="51"/>
      <c r="AC8" s="52">
        <v>26.47</v>
      </c>
      <c r="AD8" s="51"/>
      <c r="AE8" s="65">
        <f>SUM(G8:AD8)</f>
        <v>345.01</v>
      </c>
      <c r="AF8" s="60">
        <v>2</v>
      </c>
      <c r="AG8" s="60">
        <v>4</v>
      </c>
      <c r="AH8" s="64">
        <f>AE8*0.95</f>
        <v>327.7595</v>
      </c>
      <c r="AI8" s="60">
        <v>5</v>
      </c>
      <c r="AJ8" s="60">
        <v>4</v>
      </c>
    </row>
    <row r="9" spans="1:36" s="1" customFormat="1" ht="20.100000000000001" customHeight="1" x14ac:dyDescent="0.3">
      <c r="A9" s="96" t="s">
        <v>41</v>
      </c>
      <c r="B9" s="97" t="s">
        <v>41</v>
      </c>
      <c r="C9" s="98">
        <v>18</v>
      </c>
      <c r="D9" s="206" t="s">
        <v>72</v>
      </c>
      <c r="E9" s="49" t="s">
        <v>7</v>
      </c>
      <c r="F9" s="86" t="s">
        <v>69</v>
      </c>
      <c r="G9" s="35">
        <v>19.53</v>
      </c>
      <c r="H9" s="36"/>
      <c r="I9" s="37">
        <v>23.09</v>
      </c>
      <c r="J9" s="36"/>
      <c r="K9" s="37">
        <v>34.47</v>
      </c>
      <c r="L9" s="36"/>
      <c r="M9" s="37">
        <v>31.62</v>
      </c>
      <c r="N9" s="36"/>
      <c r="O9" s="37">
        <v>35.53</v>
      </c>
      <c r="P9" s="36" t="s">
        <v>18</v>
      </c>
      <c r="Q9" s="37">
        <v>30.34</v>
      </c>
      <c r="R9" s="145"/>
      <c r="S9" s="37">
        <v>34.53</v>
      </c>
      <c r="T9" s="36" t="s">
        <v>18</v>
      </c>
      <c r="U9" s="145">
        <v>36.75</v>
      </c>
      <c r="V9" s="145"/>
      <c r="W9" s="37">
        <v>28.88</v>
      </c>
      <c r="X9" s="36"/>
      <c r="Y9" s="37">
        <v>30.69</v>
      </c>
      <c r="Z9" s="36"/>
      <c r="AA9" s="37">
        <v>23.4</v>
      </c>
      <c r="AB9" s="36"/>
      <c r="AC9" s="37">
        <v>23.65</v>
      </c>
      <c r="AD9" s="36"/>
      <c r="AE9" s="65">
        <f>SUM(G9:AD9)</f>
        <v>352.47999999999996</v>
      </c>
      <c r="AF9" s="60">
        <v>1</v>
      </c>
      <c r="AG9" s="60">
        <v>6</v>
      </c>
      <c r="AH9" s="64">
        <f>AE9*0.94</f>
        <v>331.33119999999997</v>
      </c>
      <c r="AI9" s="60">
        <v>6</v>
      </c>
      <c r="AJ9" s="38">
        <v>9</v>
      </c>
    </row>
    <row r="10" spans="1:36" s="1" customFormat="1" ht="20.100000000000001" customHeight="1" x14ac:dyDescent="0.3">
      <c r="A10" s="99" t="s">
        <v>2</v>
      </c>
      <c r="B10" s="97" t="s">
        <v>2</v>
      </c>
      <c r="C10" s="108">
        <v>4</v>
      </c>
      <c r="D10" s="206" t="s">
        <v>79</v>
      </c>
      <c r="E10" s="34" t="s">
        <v>6</v>
      </c>
      <c r="F10" s="85" t="s">
        <v>76</v>
      </c>
      <c r="G10" s="50">
        <v>20.13</v>
      </c>
      <c r="H10" s="51"/>
      <c r="I10" s="52">
        <v>22.72</v>
      </c>
      <c r="J10" s="51"/>
      <c r="K10" s="52">
        <v>33.78</v>
      </c>
      <c r="L10" s="51"/>
      <c r="M10" s="52">
        <v>33.28</v>
      </c>
      <c r="N10" s="51"/>
      <c r="O10" s="52">
        <v>31.28</v>
      </c>
      <c r="P10" s="51"/>
      <c r="Q10" s="52">
        <v>32.82</v>
      </c>
      <c r="R10" s="146"/>
      <c r="S10" s="52">
        <v>29.72</v>
      </c>
      <c r="T10" s="51"/>
      <c r="U10" s="146">
        <v>30.72</v>
      </c>
      <c r="V10" s="146"/>
      <c r="W10" s="52">
        <v>32.82</v>
      </c>
      <c r="X10" s="51"/>
      <c r="Y10" s="52">
        <v>34</v>
      </c>
      <c r="Z10" s="51"/>
      <c r="AA10" s="52">
        <v>26.25</v>
      </c>
      <c r="AB10" s="51"/>
      <c r="AC10" s="52">
        <v>25.78</v>
      </c>
      <c r="AD10" s="51"/>
      <c r="AE10" s="65">
        <f>SUM(G10:AD10)</f>
        <v>353.29999999999995</v>
      </c>
      <c r="AF10" s="60">
        <v>3</v>
      </c>
      <c r="AG10" s="60">
        <v>7</v>
      </c>
      <c r="AH10" s="64">
        <f>AE10*0.95</f>
        <v>335.63499999999993</v>
      </c>
      <c r="AI10" s="60">
        <v>7</v>
      </c>
      <c r="AJ10" s="60">
        <v>4</v>
      </c>
    </row>
    <row r="11" spans="1:36" s="1" customFormat="1" ht="19.5" x14ac:dyDescent="0.3">
      <c r="A11" s="107" t="s">
        <v>37</v>
      </c>
      <c r="B11" s="97" t="s">
        <v>37</v>
      </c>
      <c r="C11" s="98">
        <v>16</v>
      </c>
      <c r="D11" s="206" t="s">
        <v>96</v>
      </c>
      <c r="E11" s="34" t="s">
        <v>83</v>
      </c>
      <c r="F11" s="85" t="s">
        <v>95</v>
      </c>
      <c r="G11" s="35">
        <v>21.25</v>
      </c>
      <c r="H11" s="36"/>
      <c r="I11" s="37">
        <v>22.57</v>
      </c>
      <c r="J11" s="36"/>
      <c r="K11" s="37">
        <v>35.659999999999997</v>
      </c>
      <c r="L11" s="36"/>
      <c r="M11" s="37">
        <v>35.94</v>
      </c>
      <c r="N11" s="36"/>
      <c r="O11" s="37">
        <v>32.22</v>
      </c>
      <c r="P11" s="36"/>
      <c r="Q11" s="37">
        <v>32.340000000000003</v>
      </c>
      <c r="R11" s="145"/>
      <c r="S11" s="37">
        <v>30.81</v>
      </c>
      <c r="T11" s="36"/>
      <c r="U11" s="145">
        <v>31.28</v>
      </c>
      <c r="V11" s="145"/>
      <c r="W11" s="37">
        <v>39.97</v>
      </c>
      <c r="X11" s="36" t="s">
        <v>44</v>
      </c>
      <c r="Y11" s="37">
        <v>33</v>
      </c>
      <c r="Z11" s="36"/>
      <c r="AA11" s="37">
        <v>25.97</v>
      </c>
      <c r="AB11" s="36"/>
      <c r="AC11" s="37">
        <v>25.53</v>
      </c>
      <c r="AD11" s="36"/>
      <c r="AE11" s="65">
        <f>SUM(G11:AD11)</f>
        <v>366.53999999999996</v>
      </c>
      <c r="AF11" s="60">
        <v>2</v>
      </c>
      <c r="AG11" s="60">
        <v>11</v>
      </c>
      <c r="AH11" s="64">
        <f>AE11*0.92</f>
        <v>337.21679999999998</v>
      </c>
      <c r="AI11" s="60">
        <v>8</v>
      </c>
      <c r="AJ11" s="38">
        <v>3</v>
      </c>
    </row>
    <row r="12" spans="1:36" s="1" customFormat="1" ht="20.100000000000001" customHeight="1" x14ac:dyDescent="0.3">
      <c r="A12" s="96" t="s">
        <v>2</v>
      </c>
      <c r="B12" s="97" t="s">
        <v>2</v>
      </c>
      <c r="C12" s="98">
        <v>9</v>
      </c>
      <c r="D12" s="206" t="s">
        <v>82</v>
      </c>
      <c r="E12" s="49" t="s">
        <v>83</v>
      </c>
      <c r="F12" s="86" t="s">
        <v>84</v>
      </c>
      <c r="G12" s="50">
        <v>20.13</v>
      </c>
      <c r="H12" s="51"/>
      <c r="I12" s="52">
        <v>21.72</v>
      </c>
      <c r="J12" s="51"/>
      <c r="K12" s="52">
        <v>33.56</v>
      </c>
      <c r="L12" s="51"/>
      <c r="M12" s="52">
        <v>35.5</v>
      </c>
      <c r="N12" s="51"/>
      <c r="O12" s="52">
        <v>30.63</v>
      </c>
      <c r="P12" s="51"/>
      <c r="Q12" s="52">
        <v>31.97</v>
      </c>
      <c r="R12" s="146"/>
      <c r="S12" s="52">
        <v>31.47</v>
      </c>
      <c r="T12" s="51"/>
      <c r="U12" s="146">
        <v>33.85</v>
      </c>
      <c r="V12" s="146"/>
      <c r="W12" s="52">
        <v>32.94</v>
      </c>
      <c r="X12" s="51"/>
      <c r="Y12" s="52">
        <v>33.53</v>
      </c>
      <c r="Z12" s="51"/>
      <c r="AA12" s="52">
        <v>26.75</v>
      </c>
      <c r="AB12" s="51"/>
      <c r="AC12" s="52">
        <v>26.03</v>
      </c>
      <c r="AD12" s="51"/>
      <c r="AE12" s="65">
        <f>SUM(G12:AD12)</f>
        <v>358.07999999999993</v>
      </c>
      <c r="AF12" s="60">
        <v>4</v>
      </c>
      <c r="AG12" s="60">
        <v>9</v>
      </c>
      <c r="AH12" s="64">
        <f>AE12*0.95</f>
        <v>340.17599999999993</v>
      </c>
      <c r="AI12" s="60">
        <v>9</v>
      </c>
      <c r="AJ12" s="60">
        <v>3</v>
      </c>
    </row>
    <row r="13" spans="1:36" s="1" customFormat="1" ht="20.100000000000001" customHeight="1" x14ac:dyDescent="0.3">
      <c r="A13" s="99" t="s">
        <v>4</v>
      </c>
      <c r="B13" s="100" t="s">
        <v>2</v>
      </c>
      <c r="C13" s="98">
        <v>15</v>
      </c>
      <c r="D13" s="206" t="s">
        <v>93</v>
      </c>
      <c r="E13" s="34" t="s">
        <v>105</v>
      </c>
      <c r="F13" s="85" t="s">
        <v>94</v>
      </c>
      <c r="G13" s="50">
        <v>19.87</v>
      </c>
      <c r="H13" s="51"/>
      <c r="I13" s="52">
        <v>23.09</v>
      </c>
      <c r="J13" s="51"/>
      <c r="K13" s="52">
        <v>33.54</v>
      </c>
      <c r="L13" s="51"/>
      <c r="M13" s="52">
        <v>34.06</v>
      </c>
      <c r="N13" s="51"/>
      <c r="O13" s="52">
        <v>31.44</v>
      </c>
      <c r="P13" s="51"/>
      <c r="Q13" s="52">
        <v>32.56</v>
      </c>
      <c r="R13" s="146"/>
      <c r="S13" s="52">
        <v>30.72</v>
      </c>
      <c r="T13" s="51"/>
      <c r="U13" s="146">
        <v>31.22</v>
      </c>
      <c r="V13" s="146"/>
      <c r="W13" s="52">
        <v>34.19</v>
      </c>
      <c r="X13" s="51"/>
      <c r="Y13" s="52">
        <v>34.94</v>
      </c>
      <c r="Z13" s="51"/>
      <c r="AA13" s="52">
        <v>27.03</v>
      </c>
      <c r="AB13" s="51"/>
      <c r="AC13" s="52">
        <v>26.5</v>
      </c>
      <c r="AD13" s="51"/>
      <c r="AE13" s="65">
        <f>SUM(G13:AD13)</f>
        <v>359.15999999999997</v>
      </c>
      <c r="AF13" s="60">
        <v>5</v>
      </c>
      <c r="AG13" s="60">
        <v>10</v>
      </c>
      <c r="AH13" s="64">
        <f>AE13*0.95</f>
        <v>341.20199999999994</v>
      </c>
      <c r="AI13" s="60">
        <v>10</v>
      </c>
      <c r="AJ13" s="60"/>
    </row>
    <row r="14" spans="1:36" s="1" customFormat="1" ht="20.100000000000001" customHeight="1" x14ac:dyDescent="0.3">
      <c r="A14" s="96" t="s">
        <v>18</v>
      </c>
      <c r="B14" s="97" t="s">
        <v>18</v>
      </c>
      <c r="C14" s="98">
        <v>20</v>
      </c>
      <c r="D14" s="206" t="s">
        <v>48</v>
      </c>
      <c r="E14" s="34" t="s">
        <v>43</v>
      </c>
      <c r="F14" s="85" t="s">
        <v>70</v>
      </c>
      <c r="G14" s="35">
        <v>22</v>
      </c>
      <c r="H14" s="36"/>
      <c r="I14" s="37">
        <v>21.06</v>
      </c>
      <c r="J14" s="36"/>
      <c r="K14" s="37">
        <v>34.909999999999997</v>
      </c>
      <c r="L14" s="36" t="s">
        <v>18</v>
      </c>
      <c r="M14" s="37">
        <v>29.44</v>
      </c>
      <c r="N14" s="36"/>
      <c r="O14" s="37">
        <v>30.16</v>
      </c>
      <c r="P14" s="36"/>
      <c r="Q14" s="37">
        <v>30.81</v>
      </c>
      <c r="R14" s="145"/>
      <c r="S14" s="37">
        <v>35.590000000000003</v>
      </c>
      <c r="T14" s="36" t="s">
        <v>44</v>
      </c>
      <c r="U14" s="145">
        <v>28.72</v>
      </c>
      <c r="V14" s="145"/>
      <c r="W14" s="37">
        <v>30.16</v>
      </c>
      <c r="X14" s="36"/>
      <c r="Y14" s="37">
        <v>33.659999999999997</v>
      </c>
      <c r="Z14" s="36"/>
      <c r="AA14" s="52">
        <v>25.22</v>
      </c>
      <c r="AB14" s="36"/>
      <c r="AC14" s="37">
        <v>24.35</v>
      </c>
      <c r="AD14" s="36"/>
      <c r="AE14" s="65">
        <f>SUM(G14:AD14)</f>
        <v>346.08000000000004</v>
      </c>
      <c r="AF14" s="60">
        <v>1</v>
      </c>
      <c r="AG14" s="60">
        <v>5</v>
      </c>
      <c r="AH14" s="64">
        <f>AE14</f>
        <v>346.08000000000004</v>
      </c>
      <c r="AI14" s="60">
        <v>11</v>
      </c>
      <c r="AJ14" s="38">
        <v>9</v>
      </c>
    </row>
    <row r="15" spans="1:36" s="1" customFormat="1" ht="20.100000000000001" customHeight="1" x14ac:dyDescent="0.3">
      <c r="A15" s="96" t="s">
        <v>38</v>
      </c>
      <c r="B15" s="97" t="s">
        <v>38</v>
      </c>
      <c r="C15" s="98">
        <v>14</v>
      </c>
      <c r="D15" s="206" t="s">
        <v>91</v>
      </c>
      <c r="E15" s="34" t="s">
        <v>6</v>
      </c>
      <c r="F15" s="85" t="s">
        <v>92</v>
      </c>
      <c r="G15" s="35">
        <v>21.81</v>
      </c>
      <c r="H15" s="36"/>
      <c r="I15" s="37">
        <v>30.34</v>
      </c>
      <c r="J15" s="36" t="s">
        <v>106</v>
      </c>
      <c r="K15" s="37">
        <v>36.619999999999997</v>
      </c>
      <c r="L15" s="36"/>
      <c r="M15" s="37">
        <v>39.75</v>
      </c>
      <c r="N15" s="36" t="s">
        <v>18</v>
      </c>
      <c r="O15" s="37">
        <v>39.54</v>
      </c>
      <c r="P15" s="36" t="s">
        <v>18</v>
      </c>
      <c r="Q15" s="37">
        <v>35.43</v>
      </c>
      <c r="R15" s="145"/>
      <c r="S15" s="37">
        <v>33.22</v>
      </c>
      <c r="T15" s="36"/>
      <c r="U15" s="145">
        <v>32</v>
      </c>
      <c r="V15" s="145"/>
      <c r="W15" s="37">
        <v>34.22</v>
      </c>
      <c r="X15" s="36"/>
      <c r="Y15" s="37">
        <v>39.81</v>
      </c>
      <c r="Z15" s="36" t="s">
        <v>18</v>
      </c>
      <c r="AA15" s="52">
        <v>28.19</v>
      </c>
      <c r="AB15" s="36"/>
      <c r="AC15" s="52">
        <v>32.31</v>
      </c>
      <c r="AD15" s="36" t="s">
        <v>44</v>
      </c>
      <c r="AE15" s="65">
        <f>SUM(G15:AD15)</f>
        <v>403.23999999999995</v>
      </c>
      <c r="AF15" s="60">
        <v>1</v>
      </c>
      <c r="AG15" s="60">
        <v>17</v>
      </c>
      <c r="AH15" s="64">
        <f>AE15*0.86</f>
        <v>346.78639999999996</v>
      </c>
      <c r="AI15" s="60">
        <v>12</v>
      </c>
      <c r="AJ15" s="38">
        <v>9</v>
      </c>
    </row>
    <row r="16" spans="1:36" s="1" customFormat="1" ht="20.100000000000001" customHeight="1" x14ac:dyDescent="0.3">
      <c r="A16" s="99" t="s">
        <v>2</v>
      </c>
      <c r="B16" s="97" t="s">
        <v>46</v>
      </c>
      <c r="C16" s="98">
        <v>22</v>
      </c>
      <c r="D16" s="206" t="s">
        <v>98</v>
      </c>
      <c r="E16" s="34" t="s">
        <v>6</v>
      </c>
      <c r="F16" s="85" t="s">
        <v>76</v>
      </c>
      <c r="G16" s="50">
        <v>20.72</v>
      </c>
      <c r="H16" s="51"/>
      <c r="I16" s="52">
        <v>23.75</v>
      </c>
      <c r="J16" s="51"/>
      <c r="K16" s="52">
        <v>35.46</v>
      </c>
      <c r="L16" s="51"/>
      <c r="M16" s="52">
        <v>35.369999999999997</v>
      </c>
      <c r="N16" s="51"/>
      <c r="O16" s="52">
        <v>32.03</v>
      </c>
      <c r="P16" s="51"/>
      <c r="Q16" s="52">
        <v>36.97</v>
      </c>
      <c r="R16" s="146" t="s">
        <v>18</v>
      </c>
      <c r="S16" s="52">
        <v>31.93</v>
      </c>
      <c r="T16" s="51"/>
      <c r="U16" s="146">
        <v>32.020000000000003</v>
      </c>
      <c r="V16" s="146"/>
      <c r="W16" s="52">
        <v>33.79</v>
      </c>
      <c r="X16" s="51"/>
      <c r="Y16" s="52">
        <v>35.28</v>
      </c>
      <c r="Z16" s="51"/>
      <c r="AA16" s="52">
        <v>27.04</v>
      </c>
      <c r="AB16" s="51"/>
      <c r="AC16" s="52">
        <v>26.84</v>
      </c>
      <c r="AD16" s="51"/>
      <c r="AE16" s="65">
        <f>SUM(G16:AD16)</f>
        <v>371.20000000000005</v>
      </c>
      <c r="AF16" s="60">
        <v>2</v>
      </c>
      <c r="AG16" s="60">
        <v>12</v>
      </c>
      <c r="AH16" s="64">
        <f>AE16*0.95</f>
        <v>352.64000000000004</v>
      </c>
      <c r="AI16" s="60">
        <v>13</v>
      </c>
      <c r="AJ16" s="60">
        <v>6</v>
      </c>
    </row>
    <row r="17" spans="1:36" s="1" customFormat="1" ht="20.100000000000001" customHeight="1" x14ac:dyDescent="0.3">
      <c r="A17" s="107" t="s">
        <v>37</v>
      </c>
      <c r="B17" s="97" t="s">
        <v>37</v>
      </c>
      <c r="C17" s="98">
        <v>12</v>
      </c>
      <c r="D17" s="206" t="s">
        <v>89</v>
      </c>
      <c r="E17" s="34" t="s">
        <v>71</v>
      </c>
      <c r="F17" s="85" t="s">
        <v>87</v>
      </c>
      <c r="G17" s="35">
        <v>21.34</v>
      </c>
      <c r="H17" s="36"/>
      <c r="I17" s="37">
        <v>24.31</v>
      </c>
      <c r="J17" s="36"/>
      <c r="K17" s="37">
        <v>37.69</v>
      </c>
      <c r="L17" s="36"/>
      <c r="M17" s="37">
        <v>40.94</v>
      </c>
      <c r="N17" s="36" t="s">
        <v>44</v>
      </c>
      <c r="O17" s="37">
        <v>33</v>
      </c>
      <c r="P17" s="36"/>
      <c r="Q17" s="37">
        <v>32.19</v>
      </c>
      <c r="R17" s="145"/>
      <c r="S17" s="37">
        <v>32.65</v>
      </c>
      <c r="T17" s="36"/>
      <c r="U17" s="145">
        <v>34.97</v>
      </c>
      <c r="V17" s="145"/>
      <c r="W17" s="37">
        <v>34.97</v>
      </c>
      <c r="X17" s="36"/>
      <c r="Y17" s="37">
        <v>41.43</v>
      </c>
      <c r="Z17" s="36"/>
      <c r="AA17" s="37">
        <v>30.53</v>
      </c>
      <c r="AB17" s="36"/>
      <c r="AC17" s="37">
        <v>27.06</v>
      </c>
      <c r="AD17" s="36"/>
      <c r="AE17" s="65">
        <f>SUM(G17:AD17)</f>
        <v>391.0800000000001</v>
      </c>
      <c r="AF17" s="60">
        <v>3</v>
      </c>
      <c r="AG17" s="60">
        <v>13</v>
      </c>
      <c r="AH17" s="64">
        <f>AE17*0.92</f>
        <v>359.79360000000008</v>
      </c>
      <c r="AI17" s="60">
        <v>14</v>
      </c>
      <c r="AJ17" s="38">
        <v>6</v>
      </c>
    </row>
    <row r="18" spans="1:36" s="1" customFormat="1" ht="20.100000000000001" customHeight="1" x14ac:dyDescent="0.3">
      <c r="A18" s="107" t="s">
        <v>37</v>
      </c>
      <c r="B18" s="97" t="s">
        <v>37</v>
      </c>
      <c r="C18" s="98">
        <v>11</v>
      </c>
      <c r="D18" s="206" t="s">
        <v>86</v>
      </c>
      <c r="E18" s="34" t="s">
        <v>71</v>
      </c>
      <c r="F18" s="85" t="s">
        <v>87</v>
      </c>
      <c r="G18" s="35">
        <v>25.66</v>
      </c>
      <c r="H18" s="36" t="s">
        <v>18</v>
      </c>
      <c r="I18" s="37">
        <v>25.34</v>
      </c>
      <c r="J18" s="36"/>
      <c r="K18" s="37">
        <v>34.97</v>
      </c>
      <c r="L18" s="36"/>
      <c r="M18" s="37">
        <v>35.69</v>
      </c>
      <c r="N18" s="36"/>
      <c r="O18" s="37">
        <v>37.06</v>
      </c>
      <c r="P18" s="36" t="s">
        <v>18</v>
      </c>
      <c r="Q18" s="37">
        <v>32.619999999999997</v>
      </c>
      <c r="R18" s="145"/>
      <c r="S18" s="37">
        <v>36.44</v>
      </c>
      <c r="T18" s="36"/>
      <c r="U18" s="145">
        <v>32.15</v>
      </c>
      <c r="V18" s="145"/>
      <c r="W18" s="37">
        <v>39.97</v>
      </c>
      <c r="X18" s="36" t="s">
        <v>44</v>
      </c>
      <c r="Y18" s="37">
        <v>36.909999999999997</v>
      </c>
      <c r="Z18" s="36"/>
      <c r="AA18" s="37">
        <v>27.97</v>
      </c>
      <c r="AB18" s="36"/>
      <c r="AC18" s="37">
        <v>27.31</v>
      </c>
      <c r="AD18" s="36"/>
      <c r="AE18" s="65">
        <f>SUM(G18:AD18)</f>
        <v>392.09</v>
      </c>
      <c r="AF18" s="60">
        <v>4</v>
      </c>
      <c r="AG18" s="60">
        <v>14</v>
      </c>
      <c r="AH18" s="64">
        <f>AE18*0.92</f>
        <v>360.72280000000001</v>
      </c>
      <c r="AI18" s="60">
        <v>15</v>
      </c>
      <c r="AJ18" s="38">
        <v>4</v>
      </c>
    </row>
    <row r="19" spans="1:36" s="1" customFormat="1" ht="20.100000000000001" customHeight="1" x14ac:dyDescent="0.3">
      <c r="A19" s="99" t="s">
        <v>4</v>
      </c>
      <c r="B19" s="97" t="s">
        <v>4</v>
      </c>
      <c r="C19" s="98">
        <v>8</v>
      </c>
      <c r="D19" s="206" t="s">
        <v>80</v>
      </c>
      <c r="E19" s="34" t="s">
        <v>7</v>
      </c>
      <c r="F19" s="85" t="s">
        <v>81</v>
      </c>
      <c r="G19" s="50">
        <v>22.37</v>
      </c>
      <c r="H19" s="51"/>
      <c r="I19" s="52">
        <v>23.25</v>
      </c>
      <c r="J19" s="51"/>
      <c r="K19" s="52">
        <v>37.47</v>
      </c>
      <c r="L19" s="51"/>
      <c r="M19" s="52">
        <v>35.75</v>
      </c>
      <c r="N19" s="51"/>
      <c r="O19" s="52">
        <v>36.909999999999997</v>
      </c>
      <c r="P19" s="51"/>
      <c r="Q19" s="52">
        <v>36.03</v>
      </c>
      <c r="R19" s="146"/>
      <c r="S19" s="52">
        <v>36.159999999999997</v>
      </c>
      <c r="T19" s="51" t="s">
        <v>44</v>
      </c>
      <c r="U19" s="146">
        <v>34.909999999999997</v>
      </c>
      <c r="V19" s="146"/>
      <c r="W19" s="52">
        <v>36.81</v>
      </c>
      <c r="X19" s="51"/>
      <c r="Y19" s="52">
        <v>37.32</v>
      </c>
      <c r="Z19" s="51"/>
      <c r="AA19" s="52">
        <v>35</v>
      </c>
      <c r="AB19" s="51" t="s">
        <v>18</v>
      </c>
      <c r="AC19" s="52">
        <v>29.1</v>
      </c>
      <c r="AD19" s="51"/>
      <c r="AE19" s="65">
        <f>SUM(G19:AD19)</f>
        <v>401.08000000000004</v>
      </c>
      <c r="AF19" s="60">
        <v>2</v>
      </c>
      <c r="AG19" s="60">
        <v>16</v>
      </c>
      <c r="AH19" s="64">
        <f>AE19*0.9</f>
        <v>360.97200000000004</v>
      </c>
      <c r="AI19" s="60">
        <v>16</v>
      </c>
      <c r="AJ19" s="60">
        <v>6</v>
      </c>
    </row>
    <row r="20" spans="1:36" s="1" customFormat="1" ht="20.100000000000001" customHeight="1" x14ac:dyDescent="0.3">
      <c r="A20" s="107" t="s">
        <v>37</v>
      </c>
      <c r="B20" s="97" t="s">
        <v>47</v>
      </c>
      <c r="C20" s="98">
        <v>21</v>
      </c>
      <c r="D20" s="206" t="s">
        <v>97</v>
      </c>
      <c r="E20" s="34" t="s">
        <v>83</v>
      </c>
      <c r="F20" s="85" t="s">
        <v>95</v>
      </c>
      <c r="G20" s="35">
        <v>23.56</v>
      </c>
      <c r="H20" s="36"/>
      <c r="I20" s="37">
        <v>27.06</v>
      </c>
      <c r="J20" s="36"/>
      <c r="K20" s="37">
        <v>40.97</v>
      </c>
      <c r="L20" s="36"/>
      <c r="M20" s="37">
        <v>34.72</v>
      </c>
      <c r="N20" s="36"/>
      <c r="O20" s="37">
        <v>36.869999999999997</v>
      </c>
      <c r="P20" s="36"/>
      <c r="Q20" s="37">
        <v>36</v>
      </c>
      <c r="R20" s="145"/>
      <c r="S20" s="37">
        <v>33.5</v>
      </c>
      <c r="T20" s="36"/>
      <c r="U20" s="145">
        <v>36.06</v>
      </c>
      <c r="V20" s="145"/>
      <c r="W20" s="37">
        <v>33.72</v>
      </c>
      <c r="X20" s="36"/>
      <c r="Y20" s="37">
        <v>34.75</v>
      </c>
      <c r="Z20" s="36"/>
      <c r="AA20" s="37">
        <v>27.97</v>
      </c>
      <c r="AB20" s="36"/>
      <c r="AC20" s="37">
        <v>28.63</v>
      </c>
      <c r="AD20" s="36"/>
      <c r="AE20" s="65">
        <f>SUM(G20:AD20)</f>
        <v>393.81000000000006</v>
      </c>
      <c r="AF20" s="60">
        <v>1</v>
      </c>
      <c r="AG20" s="60">
        <v>15</v>
      </c>
      <c r="AH20" s="64">
        <f>AE20*0.92</f>
        <v>362.30520000000007</v>
      </c>
      <c r="AI20" s="60">
        <v>17</v>
      </c>
      <c r="AJ20" s="38">
        <v>9</v>
      </c>
    </row>
    <row r="21" spans="1:36" s="1" customFormat="1" ht="20.100000000000001" customHeight="1" x14ac:dyDescent="0.3">
      <c r="A21" s="107" t="s">
        <v>37</v>
      </c>
      <c r="B21" s="97" t="s">
        <v>88</v>
      </c>
      <c r="C21" s="98">
        <v>13</v>
      </c>
      <c r="D21" s="206" t="s">
        <v>90</v>
      </c>
      <c r="E21" s="34" t="s">
        <v>71</v>
      </c>
      <c r="F21" s="85" t="s">
        <v>87</v>
      </c>
      <c r="G21" s="35">
        <v>23</v>
      </c>
      <c r="H21" s="36"/>
      <c r="I21" s="37">
        <v>24.62</v>
      </c>
      <c r="J21" s="36"/>
      <c r="K21" s="37">
        <v>39.630000000000003</v>
      </c>
      <c r="L21" s="36"/>
      <c r="M21" s="37">
        <v>38.68</v>
      </c>
      <c r="N21" s="36"/>
      <c r="O21" s="37">
        <v>41.09</v>
      </c>
      <c r="P21" s="36" t="s">
        <v>44</v>
      </c>
      <c r="Q21" s="37">
        <v>36</v>
      </c>
      <c r="R21" s="145"/>
      <c r="S21" s="37">
        <v>34.9</v>
      </c>
      <c r="T21" s="36"/>
      <c r="U21" s="145">
        <v>37.659999999999997</v>
      </c>
      <c r="V21" s="145"/>
      <c r="W21" s="37">
        <v>37.85</v>
      </c>
      <c r="X21" s="36"/>
      <c r="Y21" s="37">
        <v>44.22</v>
      </c>
      <c r="Z21" s="36" t="s">
        <v>44</v>
      </c>
      <c r="AA21" s="37">
        <v>35.409999999999997</v>
      </c>
      <c r="AB21" s="36" t="s">
        <v>44</v>
      </c>
      <c r="AC21" s="37">
        <v>32</v>
      </c>
      <c r="AD21" s="36"/>
      <c r="AE21" s="65">
        <f>SUM(G21:AD21)</f>
        <v>425.06000000000006</v>
      </c>
      <c r="AF21" s="60">
        <v>2</v>
      </c>
      <c r="AG21" s="60">
        <v>19</v>
      </c>
      <c r="AH21" s="64">
        <f>AE21*0.92</f>
        <v>391.05520000000007</v>
      </c>
      <c r="AI21" s="60">
        <v>18</v>
      </c>
      <c r="AJ21" s="38">
        <v>9</v>
      </c>
    </row>
    <row r="22" spans="1:36" s="1" customFormat="1" ht="20.100000000000001" customHeight="1" x14ac:dyDescent="0.25">
      <c r="A22" s="99" t="s">
        <v>2</v>
      </c>
      <c r="B22" s="97" t="s">
        <v>88</v>
      </c>
      <c r="C22" s="98">
        <v>19</v>
      </c>
      <c r="D22" s="114" t="s">
        <v>107</v>
      </c>
      <c r="E22" s="34" t="s">
        <v>6</v>
      </c>
      <c r="F22" s="85" t="s">
        <v>76</v>
      </c>
      <c r="G22" s="50">
        <v>22.81</v>
      </c>
      <c r="H22" s="51"/>
      <c r="I22" s="52">
        <v>25.07</v>
      </c>
      <c r="J22" s="51"/>
      <c r="K22" s="52">
        <v>46.84</v>
      </c>
      <c r="L22" s="51" t="s">
        <v>18</v>
      </c>
      <c r="M22" s="52">
        <v>39</v>
      </c>
      <c r="N22" s="51"/>
      <c r="O22" s="52">
        <v>36.090000000000003</v>
      </c>
      <c r="P22" s="51"/>
      <c r="Q22" s="52">
        <v>36.630000000000003</v>
      </c>
      <c r="R22" s="146"/>
      <c r="S22" s="52">
        <v>35.47</v>
      </c>
      <c r="T22" s="51"/>
      <c r="U22" s="146">
        <v>35.409999999999997</v>
      </c>
      <c r="V22" s="146"/>
      <c r="W22" s="52">
        <v>36.22</v>
      </c>
      <c r="X22" s="51"/>
      <c r="Y22" s="52">
        <v>39.22</v>
      </c>
      <c r="Z22" s="51"/>
      <c r="AA22" s="52">
        <v>30.41</v>
      </c>
      <c r="AB22" s="51"/>
      <c r="AC22" s="52">
        <v>29.09</v>
      </c>
      <c r="AD22" s="51"/>
      <c r="AE22" s="65">
        <f>SUM(G22:AD22)</f>
        <v>412.26</v>
      </c>
      <c r="AF22" s="60">
        <v>1</v>
      </c>
      <c r="AG22" s="60">
        <v>18</v>
      </c>
      <c r="AH22" s="64">
        <f>AE22*0.95</f>
        <v>391.64699999999999</v>
      </c>
      <c r="AI22" s="60">
        <v>19</v>
      </c>
      <c r="AJ22" s="60">
        <v>6</v>
      </c>
    </row>
    <row r="23" spans="1:36" s="1" customFormat="1" ht="20.100000000000001" customHeight="1" x14ac:dyDescent="0.3">
      <c r="A23" s="107" t="s">
        <v>38</v>
      </c>
      <c r="B23" s="97" t="s">
        <v>38</v>
      </c>
      <c r="C23" s="98">
        <v>714</v>
      </c>
      <c r="D23" s="206" t="s">
        <v>103</v>
      </c>
      <c r="E23" s="173" t="s">
        <v>104</v>
      </c>
      <c r="F23" s="85" t="s">
        <v>100</v>
      </c>
      <c r="G23" s="35">
        <v>31.81</v>
      </c>
      <c r="H23" s="36" t="s">
        <v>62</v>
      </c>
      <c r="I23" s="37">
        <v>35.340000000000003</v>
      </c>
      <c r="J23" s="36" t="s">
        <v>62</v>
      </c>
      <c r="K23" s="37">
        <v>46.62</v>
      </c>
      <c r="L23" s="36" t="s">
        <v>62</v>
      </c>
      <c r="M23" s="37">
        <v>45.94</v>
      </c>
      <c r="N23" s="36" t="s">
        <v>62</v>
      </c>
      <c r="O23" s="37">
        <v>38</v>
      </c>
      <c r="P23" s="36" t="s">
        <v>44</v>
      </c>
      <c r="Q23" s="37">
        <v>40.9</v>
      </c>
      <c r="R23" s="145"/>
      <c r="S23" s="37">
        <v>38.22</v>
      </c>
      <c r="T23" s="36" t="s">
        <v>44</v>
      </c>
      <c r="U23" s="145">
        <v>37</v>
      </c>
      <c r="V23" s="145" t="s">
        <v>44</v>
      </c>
      <c r="W23" s="37">
        <v>39.369999999999997</v>
      </c>
      <c r="X23" s="36"/>
      <c r="Y23" s="37">
        <v>38.65</v>
      </c>
      <c r="Z23" s="36"/>
      <c r="AA23" s="37">
        <v>31.85</v>
      </c>
      <c r="AB23" s="36"/>
      <c r="AC23" s="37">
        <v>32.31</v>
      </c>
      <c r="AD23" s="36" t="s">
        <v>44</v>
      </c>
      <c r="AE23" s="65">
        <f>SUM(G23:AD23)</f>
        <v>456.01000000000005</v>
      </c>
      <c r="AF23" s="60">
        <v>2</v>
      </c>
      <c r="AG23" s="60">
        <v>20</v>
      </c>
      <c r="AH23" s="64">
        <f>AE23*0.86</f>
        <v>392.16860000000003</v>
      </c>
      <c r="AI23" s="60">
        <v>20</v>
      </c>
      <c r="AJ23" s="38"/>
    </row>
    <row r="24" spans="1:36" s="1" customFormat="1" ht="20.100000000000001" customHeight="1" thickBot="1" x14ac:dyDescent="0.3">
      <c r="A24" s="112" t="s">
        <v>37</v>
      </c>
      <c r="B24" s="101" t="s">
        <v>47</v>
      </c>
      <c r="C24" s="102">
        <v>10</v>
      </c>
      <c r="D24" s="197" t="s">
        <v>108</v>
      </c>
      <c r="E24" s="141" t="s">
        <v>83</v>
      </c>
      <c r="F24" s="87" t="s">
        <v>85</v>
      </c>
      <c r="G24" s="67">
        <v>31.53</v>
      </c>
      <c r="H24" s="68"/>
      <c r="I24" s="69">
        <v>31.47</v>
      </c>
      <c r="J24" s="68"/>
      <c r="K24" s="69">
        <v>45.97</v>
      </c>
      <c r="L24" s="68" t="s">
        <v>44</v>
      </c>
      <c r="M24" s="69">
        <v>39.72</v>
      </c>
      <c r="N24" s="68" t="s">
        <v>44</v>
      </c>
      <c r="O24" s="69">
        <v>41.87</v>
      </c>
      <c r="P24" s="68" t="s">
        <v>44</v>
      </c>
      <c r="Q24" s="69">
        <v>52.62</v>
      </c>
      <c r="R24" s="156"/>
      <c r="S24" s="69">
        <v>38.5</v>
      </c>
      <c r="T24" s="68" t="s">
        <v>44</v>
      </c>
      <c r="U24" s="156">
        <v>41.06</v>
      </c>
      <c r="V24" s="156" t="s">
        <v>44</v>
      </c>
      <c r="W24" s="69">
        <v>46.54</v>
      </c>
      <c r="X24" s="68"/>
      <c r="Y24" s="69">
        <v>42.69</v>
      </c>
      <c r="Z24" s="68"/>
      <c r="AA24" s="69">
        <v>37.97</v>
      </c>
      <c r="AB24" s="68" t="s">
        <v>62</v>
      </c>
      <c r="AC24" s="69">
        <v>37.97</v>
      </c>
      <c r="AD24" s="68" t="s">
        <v>62</v>
      </c>
      <c r="AE24" s="81">
        <f>SUM(G24:AD24)</f>
        <v>487.91000000000008</v>
      </c>
      <c r="AF24" s="63">
        <v>2</v>
      </c>
      <c r="AG24" s="63">
        <v>21</v>
      </c>
      <c r="AH24" s="79">
        <f>AE24*0.92</f>
        <v>448.87720000000007</v>
      </c>
      <c r="AI24" s="63">
        <v>21</v>
      </c>
      <c r="AJ24" s="70">
        <v>6</v>
      </c>
    </row>
    <row r="25" spans="1:36" s="1" customFormat="1" ht="18.75" x14ac:dyDescent="0.25">
      <c r="A25" s="14"/>
      <c r="B25" s="14"/>
      <c r="C25" s="14"/>
      <c r="D25" s="14"/>
      <c r="E25" s="14"/>
      <c r="F25" s="14"/>
      <c r="G25" s="18"/>
      <c r="H25" s="18"/>
      <c r="I25" s="18"/>
      <c r="J25" s="18"/>
      <c r="K25" s="18"/>
      <c r="L25" s="18"/>
      <c r="M25" s="18"/>
      <c r="N25" s="18"/>
      <c r="O25" s="18"/>
      <c r="P25" s="18"/>
      <c r="Q25" s="18"/>
      <c r="R25" s="18"/>
      <c r="S25" s="18"/>
      <c r="T25" s="18"/>
      <c r="U25" s="18"/>
      <c r="V25" s="18"/>
      <c r="W25" s="18"/>
      <c r="X25" s="18"/>
      <c r="Y25" s="18"/>
      <c r="Z25" s="18"/>
      <c r="AA25" s="18"/>
      <c r="AB25" s="18"/>
      <c r="AC25" s="18"/>
      <c r="AD25" s="18"/>
      <c r="AE25" s="22"/>
      <c r="AF25" s="14"/>
      <c r="AG25" s="14"/>
      <c r="AH25" s="14" t="s">
        <v>42</v>
      </c>
      <c r="AI25" s="14"/>
      <c r="AJ25" s="10"/>
    </row>
    <row r="26" spans="1:36" s="1" customFormat="1" ht="18.75" x14ac:dyDescent="0.25">
      <c r="A26" s="21" t="s">
        <v>19</v>
      </c>
      <c r="B26" s="21"/>
      <c r="C26" s="21"/>
      <c r="D26" s="10"/>
      <c r="E26" s="21" t="s">
        <v>20</v>
      </c>
      <c r="F26" s="2"/>
      <c r="G26" s="110"/>
      <c r="H26" s="2"/>
      <c r="I26" s="110"/>
      <c r="J26" s="110"/>
      <c r="K26" s="110"/>
      <c r="L26" s="2"/>
      <c r="M26" s="110"/>
      <c r="N26" s="2"/>
      <c r="O26" s="110"/>
      <c r="P26" s="2"/>
      <c r="Q26" s="2"/>
      <c r="R26" s="2"/>
      <c r="S26" s="2"/>
      <c r="T26" s="2"/>
      <c r="U26" s="2"/>
      <c r="V26" s="2"/>
      <c r="W26" s="2"/>
      <c r="X26" s="2"/>
      <c r="Y26" s="2"/>
      <c r="Z26" s="2"/>
      <c r="AA26" s="2"/>
      <c r="AB26" s="2"/>
      <c r="AC26" s="2"/>
      <c r="AD26" s="2"/>
      <c r="AE26" s="22"/>
      <c r="AF26" s="14"/>
      <c r="AG26" s="14"/>
      <c r="AH26" s="14"/>
      <c r="AI26" s="14"/>
      <c r="AJ26" s="10"/>
    </row>
    <row r="27" spans="1:36" s="1" customFormat="1" ht="18.75" x14ac:dyDescent="0.25">
      <c r="A27" s="2"/>
      <c r="B27" s="2"/>
      <c r="C27" s="2"/>
      <c r="E27" s="21" t="s">
        <v>21</v>
      </c>
      <c r="F27" s="2"/>
      <c r="G27" s="110"/>
      <c r="H27" s="2"/>
      <c r="I27" s="110"/>
      <c r="J27" s="110"/>
      <c r="K27" s="110"/>
      <c r="L27" s="2"/>
      <c r="M27" s="110"/>
      <c r="N27" s="2"/>
      <c r="O27" s="110"/>
      <c r="P27" s="2"/>
      <c r="Q27" s="2"/>
      <c r="R27" s="2"/>
      <c r="S27" s="2"/>
      <c r="T27" s="2"/>
      <c r="U27" s="2"/>
      <c r="V27" s="2"/>
      <c r="W27" s="2"/>
      <c r="X27" s="2"/>
      <c r="Y27" s="2"/>
      <c r="Z27" s="2"/>
      <c r="AA27" s="2"/>
      <c r="AB27" s="2"/>
      <c r="AC27" s="2"/>
      <c r="AD27" s="2"/>
      <c r="AE27" s="110"/>
    </row>
    <row r="28" spans="1:36" s="1" customFormat="1" ht="18.75" customHeight="1" x14ac:dyDescent="0.25">
      <c r="A28" s="22"/>
      <c r="B28" s="110"/>
      <c r="C28" s="110"/>
      <c r="E28" s="21" t="s">
        <v>22</v>
      </c>
      <c r="F28" s="2"/>
      <c r="G28" s="110"/>
      <c r="H28" s="2"/>
      <c r="I28" s="110"/>
      <c r="J28" s="110"/>
      <c r="K28" s="110"/>
      <c r="L28" s="110"/>
      <c r="M28" s="110"/>
      <c r="N28" s="110"/>
      <c r="O28" s="110"/>
      <c r="P28" s="110"/>
      <c r="Q28" s="110"/>
      <c r="R28" s="110"/>
      <c r="S28" s="110"/>
      <c r="T28" s="110"/>
      <c r="U28" s="110"/>
      <c r="V28" s="110"/>
      <c r="W28" s="110"/>
      <c r="X28" s="110"/>
      <c r="Y28" s="110"/>
      <c r="Z28" s="110"/>
      <c r="AA28" s="110"/>
      <c r="AB28" s="110"/>
      <c r="AC28" s="110"/>
      <c r="AD28" s="110"/>
      <c r="AE28" s="110"/>
    </row>
    <row r="29" spans="1:36" s="1" customFormat="1" ht="18.75" customHeight="1" x14ac:dyDescent="0.25">
      <c r="A29" s="22"/>
      <c r="B29" s="110"/>
      <c r="C29" s="110"/>
      <c r="E29" s="23" t="s">
        <v>36</v>
      </c>
      <c r="F29" s="2"/>
      <c r="G29" s="110"/>
      <c r="H29" s="2"/>
      <c r="I29" s="110"/>
      <c r="J29" s="110"/>
      <c r="K29" s="110"/>
      <c r="L29" s="110"/>
      <c r="M29" s="110"/>
      <c r="N29" s="110"/>
      <c r="O29" s="110"/>
      <c r="P29" s="110"/>
      <c r="Q29" s="110"/>
      <c r="R29" s="110"/>
      <c r="S29" s="110"/>
      <c r="T29" s="110"/>
      <c r="U29" s="110"/>
      <c r="V29" s="110"/>
      <c r="W29" s="110"/>
      <c r="X29" s="110"/>
      <c r="Y29" s="110"/>
      <c r="Z29" s="110"/>
      <c r="AA29" s="110"/>
      <c r="AB29" s="110"/>
      <c r="AC29" s="110"/>
      <c r="AD29" s="110"/>
      <c r="AE29" s="110"/>
    </row>
    <row r="30" spans="1:36" s="1" customFormat="1" ht="18.75" x14ac:dyDescent="0.25">
      <c r="A30" s="22"/>
      <c r="B30" s="110"/>
      <c r="C30" s="110"/>
      <c r="D30" s="23"/>
      <c r="E30" s="110"/>
      <c r="F30" s="2"/>
      <c r="G30" s="110"/>
      <c r="H30" s="2"/>
      <c r="I30" s="110"/>
      <c r="J30" s="110"/>
      <c r="K30" s="110"/>
      <c r="L30" s="110"/>
      <c r="M30" s="110"/>
      <c r="N30" s="110"/>
      <c r="O30" s="110"/>
      <c r="P30" s="110"/>
      <c r="Q30" s="110"/>
      <c r="R30" s="110"/>
      <c r="S30" s="110"/>
      <c r="T30" s="110"/>
      <c r="U30" s="110"/>
      <c r="V30" s="110"/>
      <c r="W30" s="110"/>
      <c r="X30" s="110"/>
      <c r="Y30" s="110"/>
      <c r="Z30" s="110"/>
      <c r="AA30" s="110"/>
      <c r="AB30" s="110"/>
      <c r="AC30" s="110"/>
      <c r="AD30" s="110"/>
      <c r="AE30" s="110"/>
    </row>
    <row r="31" spans="1:36" s="33" customFormat="1" ht="19.5" x14ac:dyDescent="0.3">
      <c r="A31" s="30" t="s">
        <v>63</v>
      </c>
      <c r="B31" s="31"/>
      <c r="C31" s="31"/>
      <c r="D31" s="24"/>
      <c r="E31" s="31"/>
      <c r="F31" s="24"/>
      <c r="G31" s="31"/>
      <c r="I31" s="31"/>
      <c r="J31" s="31"/>
      <c r="K31" s="31"/>
      <c r="L31" s="31"/>
      <c r="M31" s="31"/>
      <c r="N31" s="24"/>
      <c r="O31" s="31"/>
      <c r="P31" s="31"/>
      <c r="Q31" s="31"/>
      <c r="R31" s="31"/>
      <c r="S31" s="31"/>
      <c r="T31" s="31"/>
      <c r="U31" s="31"/>
      <c r="V31" s="31"/>
      <c r="W31" s="31"/>
      <c r="X31" s="31"/>
      <c r="Y31" s="31"/>
      <c r="Z31" s="31"/>
      <c r="AA31" s="31"/>
      <c r="AB31" s="31"/>
      <c r="AC31" s="31"/>
      <c r="AD31" s="31"/>
      <c r="AE31" s="31"/>
      <c r="AF31" s="39"/>
      <c r="AG31" s="32"/>
      <c r="AH31" s="32"/>
      <c r="AI31" s="32"/>
    </row>
    <row r="32" spans="1:36" s="1" customFormat="1" ht="18.75" x14ac:dyDescent="0.25">
      <c r="A32" s="30" t="s">
        <v>73</v>
      </c>
      <c r="B32" s="110"/>
      <c r="C32" s="110"/>
      <c r="D32" s="2"/>
      <c r="E32" s="110"/>
      <c r="F32" s="2"/>
      <c r="G32" s="110"/>
      <c r="H32" s="2"/>
      <c r="I32" s="110"/>
      <c r="J32" s="110"/>
      <c r="K32" s="110"/>
      <c r="L32" s="110"/>
      <c r="M32" s="110"/>
      <c r="N32" s="2"/>
      <c r="O32" s="110"/>
      <c r="P32" s="110"/>
      <c r="Q32" s="110"/>
      <c r="R32" s="110"/>
      <c r="S32" s="110"/>
      <c r="T32" s="110"/>
      <c r="U32" s="110"/>
      <c r="V32" s="110"/>
      <c r="W32" s="110"/>
      <c r="X32" s="110"/>
      <c r="Y32" s="110"/>
      <c r="Z32" s="110"/>
      <c r="AA32" s="110"/>
      <c r="AB32" s="110"/>
      <c r="AC32" s="110"/>
      <c r="AD32" s="110"/>
      <c r="AE32" s="110"/>
      <c r="AF32" s="39"/>
      <c r="AG32" s="14"/>
      <c r="AH32" s="14"/>
      <c r="AI32" s="14"/>
    </row>
    <row r="33" spans="1:36" s="1" customFormat="1" ht="18.75" x14ac:dyDescent="0.25">
      <c r="A33" s="46" t="s">
        <v>53</v>
      </c>
      <c r="B33" s="110"/>
      <c r="C33" s="110"/>
      <c r="D33" s="2"/>
      <c r="E33" s="110"/>
      <c r="F33" s="2"/>
      <c r="G33" s="110"/>
      <c r="H33" s="2"/>
      <c r="I33" s="110"/>
      <c r="J33" s="110"/>
      <c r="K33" s="110"/>
      <c r="L33" s="2"/>
      <c r="M33" s="110"/>
      <c r="N33" s="2"/>
      <c r="O33" s="110"/>
      <c r="P33" s="2"/>
      <c r="Q33" s="2"/>
      <c r="R33" s="2"/>
      <c r="S33" s="2"/>
      <c r="T33" s="2"/>
      <c r="U33" s="2"/>
      <c r="V33" s="2"/>
      <c r="W33" s="2"/>
      <c r="X33" s="2"/>
      <c r="Y33" s="2"/>
      <c r="Z33" s="2"/>
      <c r="AA33" s="2"/>
      <c r="AB33" s="2"/>
      <c r="AC33" s="2"/>
      <c r="AD33" s="2"/>
      <c r="AE33" s="110"/>
      <c r="AF33" s="39"/>
      <c r="AG33" s="14"/>
      <c r="AH33" s="14"/>
      <c r="AI33" s="14"/>
    </row>
    <row r="34" spans="1:36" s="1" customFormat="1" ht="18.75" x14ac:dyDescent="0.25">
      <c r="A34" s="21"/>
      <c r="B34" s="110"/>
      <c r="C34" s="110"/>
      <c r="D34" s="2"/>
      <c r="E34" s="110"/>
      <c r="F34" s="2"/>
      <c r="G34" s="110"/>
      <c r="H34" s="2"/>
      <c r="I34" s="110"/>
      <c r="J34" s="110"/>
      <c r="K34" s="110"/>
      <c r="L34" s="2"/>
      <c r="M34" s="110"/>
      <c r="N34" s="2"/>
      <c r="O34" s="110"/>
      <c r="P34" s="2"/>
      <c r="Q34" s="2"/>
      <c r="R34" s="2"/>
      <c r="S34" s="2"/>
      <c r="T34" s="2"/>
      <c r="U34" s="2"/>
      <c r="V34" s="2"/>
      <c r="W34" s="2"/>
      <c r="X34" s="2"/>
      <c r="Y34" s="2"/>
      <c r="Z34" s="2"/>
      <c r="AA34" s="2"/>
      <c r="AB34" s="2"/>
      <c r="AC34" s="2"/>
      <c r="AD34" s="2"/>
      <c r="AE34" s="110"/>
      <c r="AF34" s="39"/>
      <c r="AG34" s="14"/>
      <c r="AH34" s="14"/>
      <c r="AI34" s="14"/>
    </row>
    <row r="35" spans="1:36" s="1" customFormat="1" ht="18.75" x14ac:dyDescent="0.25">
      <c r="A35" s="25" t="s">
        <v>110</v>
      </c>
      <c r="B35" s="26"/>
      <c r="C35" s="26"/>
      <c r="D35" s="26"/>
      <c r="E35" s="26"/>
      <c r="F35" s="26"/>
      <c r="G35" s="26"/>
      <c r="H35" s="26"/>
      <c r="I35" s="26"/>
      <c r="J35" s="26"/>
      <c r="K35" s="26"/>
      <c r="L35" s="26"/>
      <c r="M35" s="26"/>
      <c r="N35" s="26"/>
      <c r="O35" s="26"/>
      <c r="P35" s="26"/>
      <c r="Q35" s="26"/>
      <c r="R35" s="26"/>
      <c r="S35" s="26"/>
      <c r="T35" s="26"/>
      <c r="U35" s="26"/>
      <c r="V35" s="26"/>
      <c r="W35" s="26"/>
      <c r="X35" s="26"/>
      <c r="Y35" s="26"/>
      <c r="Z35" s="26"/>
      <c r="AA35" s="26"/>
      <c r="AB35" s="26"/>
      <c r="AC35" s="26"/>
      <c r="AD35" s="26"/>
      <c r="AE35" s="26"/>
      <c r="AF35" s="14"/>
      <c r="AG35" s="14"/>
      <c r="AH35" s="14"/>
      <c r="AI35" s="14"/>
    </row>
    <row r="36" spans="1:36" s="1" customFormat="1" ht="18.75" x14ac:dyDescent="0.25">
      <c r="A36" s="25" t="s">
        <v>109</v>
      </c>
      <c r="B36" s="26"/>
      <c r="C36" s="26"/>
      <c r="D36" s="26"/>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14"/>
      <c r="AG36" s="14"/>
      <c r="AH36" s="14"/>
      <c r="AI36" s="14"/>
    </row>
    <row r="37" spans="1:36" s="1" customFormat="1" ht="18.75" x14ac:dyDescent="0.25">
      <c r="A37" s="25" t="s">
        <v>45</v>
      </c>
      <c r="B37" s="26"/>
      <c r="C37" s="26"/>
      <c r="D37" s="26"/>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14"/>
      <c r="AG37" s="14"/>
      <c r="AH37" s="14"/>
      <c r="AI37" s="14"/>
    </row>
    <row r="38" spans="1:36" s="1" customFormat="1" ht="18.75" x14ac:dyDescent="0.25">
      <c r="A38" s="25"/>
      <c r="B38" s="26"/>
      <c r="C38" s="26"/>
      <c r="D38" s="26"/>
      <c r="E38" s="26"/>
      <c r="F38" s="26"/>
      <c r="G38" s="26"/>
      <c r="H38" s="26"/>
      <c r="I38" s="26"/>
      <c r="J38" s="26"/>
      <c r="K38" s="26"/>
      <c r="L38" s="26"/>
      <c r="M38" s="26"/>
      <c r="N38" s="26"/>
      <c r="O38" s="26"/>
      <c r="P38" s="26"/>
      <c r="Q38" s="26"/>
      <c r="R38" s="26"/>
      <c r="S38" s="26"/>
      <c r="T38" s="26"/>
      <c r="U38" s="26"/>
      <c r="V38" s="26"/>
      <c r="W38" s="26"/>
      <c r="X38" s="26"/>
      <c r="Y38" s="26"/>
      <c r="Z38" s="26"/>
      <c r="AA38" s="26"/>
      <c r="AB38" s="26"/>
      <c r="AC38" s="26"/>
      <c r="AD38" s="26"/>
      <c r="AE38" s="26"/>
      <c r="AF38" s="14"/>
      <c r="AG38" s="14"/>
      <c r="AH38" s="14"/>
      <c r="AI38" s="14"/>
    </row>
    <row r="39" spans="1:36" s="1" customFormat="1" ht="18.75" x14ac:dyDescent="0.25">
      <c r="A39" s="22"/>
      <c r="B39" s="110"/>
      <c r="C39" s="110"/>
      <c r="D39" s="110"/>
      <c r="E39" s="110"/>
      <c r="F39" s="110"/>
      <c r="G39" s="110"/>
      <c r="H39" s="110"/>
      <c r="I39" s="110"/>
      <c r="J39" s="110"/>
      <c r="K39" s="110"/>
      <c r="L39" s="110"/>
      <c r="M39" s="110"/>
      <c r="N39" s="110"/>
      <c r="O39" s="110"/>
      <c r="P39" s="110"/>
      <c r="Q39" s="110"/>
      <c r="R39" s="110"/>
      <c r="S39" s="110"/>
      <c r="T39" s="110"/>
      <c r="U39" s="110"/>
      <c r="V39" s="110"/>
      <c r="W39" s="110"/>
      <c r="X39" s="110"/>
      <c r="Y39" s="110"/>
      <c r="Z39" s="110"/>
      <c r="AA39" s="110"/>
      <c r="AB39" s="110"/>
      <c r="AC39" s="110"/>
      <c r="AD39" s="110"/>
      <c r="AE39" s="110"/>
      <c r="AF39" s="14"/>
      <c r="AG39" s="14"/>
      <c r="AH39" s="14"/>
      <c r="AI39" s="14"/>
    </row>
    <row r="40" spans="1:36" s="1" customFormat="1" ht="18.75" x14ac:dyDescent="0.25">
      <c r="A40" s="27" t="s">
        <v>23</v>
      </c>
      <c r="B40" s="110"/>
      <c r="C40" s="110"/>
      <c r="D40" s="110"/>
      <c r="E40" s="110"/>
      <c r="F40" s="110"/>
      <c r="G40" s="110"/>
      <c r="H40" s="110"/>
      <c r="I40" s="110"/>
      <c r="J40" s="110"/>
      <c r="K40" s="110"/>
      <c r="L40" s="110"/>
      <c r="M40" s="110"/>
      <c r="N40" s="110"/>
      <c r="O40" s="110"/>
      <c r="P40" s="110"/>
      <c r="Q40" s="110"/>
      <c r="R40" s="110"/>
      <c r="S40" s="110"/>
      <c r="T40" s="110"/>
      <c r="U40" s="110"/>
      <c r="V40" s="110"/>
      <c r="W40" s="110"/>
      <c r="X40" s="110"/>
      <c r="Y40" s="110"/>
      <c r="Z40" s="110"/>
      <c r="AA40" s="110"/>
      <c r="AB40" s="110"/>
      <c r="AC40" s="110"/>
      <c r="AD40" s="110"/>
      <c r="AE40" s="110"/>
      <c r="AF40" s="14"/>
      <c r="AG40" s="14"/>
      <c r="AH40" s="14"/>
      <c r="AI40" s="14"/>
    </row>
    <row r="41" spans="1:36" s="1" customFormat="1" ht="18.75" x14ac:dyDescent="0.25">
      <c r="A41" s="27"/>
      <c r="B41" s="110"/>
      <c r="C41" s="110" t="s">
        <v>24</v>
      </c>
      <c r="D41" s="110"/>
      <c r="E41" s="110"/>
      <c r="F41" s="110"/>
      <c r="G41" s="110"/>
      <c r="H41" s="110"/>
      <c r="I41" s="82" t="s">
        <v>25</v>
      </c>
      <c r="J41" s="110"/>
      <c r="K41" s="110"/>
      <c r="L41" s="110"/>
      <c r="M41" s="110"/>
      <c r="N41" s="110"/>
      <c r="O41" s="110"/>
      <c r="P41" s="110"/>
      <c r="Q41" s="110"/>
      <c r="R41" s="110"/>
      <c r="S41" s="110"/>
      <c r="T41" s="110"/>
      <c r="U41" s="110"/>
      <c r="V41" s="110"/>
      <c r="W41" s="110"/>
      <c r="X41" s="110"/>
      <c r="Y41" s="110"/>
      <c r="Z41" s="110"/>
      <c r="AA41" s="110"/>
      <c r="AB41" s="110"/>
      <c r="AC41" s="110"/>
      <c r="AD41" s="110"/>
      <c r="AE41" s="110"/>
      <c r="AF41" s="14"/>
      <c r="AG41" s="13"/>
      <c r="AH41" s="13"/>
      <c r="AI41" s="13"/>
    </row>
    <row r="42" spans="1:36" s="1" customFormat="1" ht="18.75" x14ac:dyDescent="0.25">
      <c r="A42" s="27"/>
      <c r="B42" s="110"/>
      <c r="C42" s="110" t="s">
        <v>26</v>
      </c>
      <c r="D42" s="110"/>
      <c r="E42" s="110"/>
      <c r="F42" s="110"/>
      <c r="G42" s="110"/>
      <c r="H42" s="110"/>
      <c r="I42" s="111" t="s">
        <v>27</v>
      </c>
      <c r="J42" s="110"/>
      <c r="K42" s="110"/>
      <c r="L42" s="110"/>
      <c r="M42" s="110"/>
      <c r="N42" s="110"/>
      <c r="O42" s="110"/>
      <c r="P42" s="110"/>
      <c r="Q42" s="110"/>
      <c r="R42" s="110"/>
      <c r="S42" s="110"/>
      <c r="T42" s="110"/>
      <c r="U42" s="110"/>
      <c r="V42" s="110"/>
      <c r="W42" s="110"/>
      <c r="X42" s="110"/>
      <c r="Y42" s="110"/>
      <c r="Z42" s="110"/>
      <c r="AA42" s="110"/>
      <c r="AB42" s="110"/>
      <c r="AC42" s="110"/>
      <c r="AD42" s="110"/>
      <c r="AE42" s="110"/>
      <c r="AF42" s="14"/>
      <c r="AG42" s="13"/>
      <c r="AH42" s="13"/>
      <c r="AI42" s="13"/>
    </row>
    <row r="43" spans="1:36" s="1" customFormat="1" ht="18.75" x14ac:dyDescent="0.25">
      <c r="A43" s="123" t="s">
        <v>28</v>
      </c>
      <c r="B43" s="123"/>
      <c r="C43" s="123"/>
      <c r="D43" s="123"/>
      <c r="E43" s="123"/>
      <c r="F43" s="123"/>
      <c r="G43" s="123"/>
      <c r="H43" s="123"/>
      <c r="I43" s="127" t="s">
        <v>29</v>
      </c>
      <c r="J43" s="126"/>
      <c r="K43" s="126"/>
      <c r="L43" s="126"/>
      <c r="M43" s="126"/>
      <c r="N43" s="126"/>
      <c r="O43" s="126"/>
      <c r="P43" s="126"/>
      <c r="Q43" s="126"/>
      <c r="R43" s="126"/>
      <c r="S43" s="126"/>
      <c r="T43" s="126"/>
      <c r="U43" s="126"/>
      <c r="V43" s="126"/>
      <c r="W43" s="126"/>
      <c r="X43" s="126"/>
      <c r="Y43" s="126"/>
      <c r="Z43" s="126"/>
      <c r="AA43" s="126"/>
      <c r="AB43" s="126"/>
      <c r="AC43" s="126"/>
      <c r="AD43" s="126"/>
      <c r="AE43" s="126"/>
      <c r="AF43" s="126"/>
      <c r="AG43" s="13"/>
      <c r="AH43" s="13"/>
      <c r="AI43" s="13"/>
    </row>
    <row r="44" spans="1:36" ht="18.75" x14ac:dyDescent="0.25">
      <c r="A44" s="123" t="s">
        <v>30</v>
      </c>
      <c r="B44" s="123"/>
      <c r="C44" s="123"/>
      <c r="D44" s="123"/>
      <c r="E44" s="123"/>
      <c r="F44" s="123"/>
      <c r="G44" s="123"/>
      <c r="H44" s="123"/>
      <c r="I44" s="126" t="s">
        <v>31</v>
      </c>
      <c r="J44" s="126"/>
      <c r="K44" s="126"/>
      <c r="L44" s="126"/>
      <c r="M44" s="126"/>
      <c r="N44" s="126"/>
      <c r="O44" s="126"/>
      <c r="P44" s="126"/>
      <c r="Q44" s="126"/>
      <c r="R44" s="126"/>
      <c r="S44" s="126"/>
      <c r="T44" s="126"/>
      <c r="U44" s="126"/>
      <c r="V44" s="126"/>
      <c r="W44" s="126"/>
      <c r="X44" s="126"/>
      <c r="Y44" s="126"/>
      <c r="Z44" s="126"/>
      <c r="AA44" s="126"/>
      <c r="AB44" s="126"/>
      <c r="AC44" s="126"/>
      <c r="AD44" s="126"/>
      <c r="AE44" s="126"/>
      <c r="AF44" s="126"/>
      <c r="AG44" s="2"/>
      <c r="AH44" s="2"/>
      <c r="AI44" s="2"/>
      <c r="AJ44" s="1"/>
    </row>
    <row r="45" spans="1:36" s="1" customFormat="1" ht="18.75" x14ac:dyDescent="0.25">
      <c r="A45" s="123" t="s">
        <v>32</v>
      </c>
      <c r="B45" s="123"/>
      <c r="C45" s="123"/>
      <c r="D45" s="123"/>
      <c r="E45" s="123"/>
      <c r="F45" s="123"/>
      <c r="G45" s="123"/>
      <c r="H45" s="123"/>
      <c r="I45" s="126" t="s">
        <v>33</v>
      </c>
      <c r="J45" s="126"/>
      <c r="K45" s="126"/>
      <c r="L45" s="126"/>
      <c r="M45" s="126"/>
      <c r="N45" s="126"/>
      <c r="O45" s="126"/>
      <c r="P45" s="126"/>
      <c r="Q45" s="126"/>
      <c r="R45" s="126"/>
      <c r="S45" s="126"/>
      <c r="T45" s="126"/>
      <c r="U45" s="126"/>
      <c r="V45" s="126"/>
      <c r="W45" s="126"/>
      <c r="X45" s="126"/>
      <c r="Y45" s="126"/>
      <c r="Z45" s="126"/>
      <c r="AA45" s="126"/>
      <c r="AB45" s="126"/>
      <c r="AC45" s="126"/>
      <c r="AD45" s="126"/>
      <c r="AE45" s="126"/>
      <c r="AF45" s="126"/>
      <c r="AG45" s="2"/>
      <c r="AH45" s="2"/>
      <c r="AI45" s="2"/>
    </row>
    <row r="46" spans="1:36" s="1" customFormat="1" ht="18.75" x14ac:dyDescent="0.25">
      <c r="A46" s="28"/>
      <c r="B46" s="28"/>
      <c r="C46" s="28"/>
      <c r="D46" s="28"/>
      <c r="E46" s="28"/>
      <c r="F46" s="28"/>
      <c r="G46" s="28"/>
      <c r="H46" s="28"/>
      <c r="I46" s="28"/>
      <c r="J46" s="110"/>
      <c r="K46" s="110"/>
      <c r="L46" s="110"/>
      <c r="M46" s="110"/>
      <c r="N46" s="110"/>
      <c r="O46" s="110"/>
      <c r="P46" s="110"/>
      <c r="Q46" s="110"/>
      <c r="R46" s="110"/>
      <c r="S46" s="110"/>
      <c r="T46" s="110"/>
      <c r="U46" s="110"/>
      <c r="V46" s="110"/>
      <c r="W46" s="110"/>
      <c r="X46" s="110"/>
      <c r="Y46" s="110"/>
      <c r="Z46" s="110"/>
      <c r="AA46" s="110"/>
      <c r="AB46" s="110"/>
      <c r="AC46" s="110"/>
      <c r="AD46" s="110"/>
      <c r="AE46" s="110"/>
      <c r="AF46" s="14"/>
      <c r="AG46" s="2"/>
      <c r="AH46" s="2"/>
      <c r="AI46" s="2"/>
      <c r="AJ46" s="11"/>
    </row>
    <row r="47" spans="1:36" s="1" customFormat="1" ht="18.75" x14ac:dyDescent="0.25">
      <c r="A47" s="27" t="s">
        <v>34</v>
      </c>
      <c r="B47" s="110"/>
      <c r="C47" s="110"/>
      <c r="D47" s="28"/>
      <c r="E47" s="28"/>
      <c r="F47" s="28"/>
      <c r="G47" s="28"/>
      <c r="H47" s="28"/>
      <c r="I47" s="28"/>
      <c r="J47" s="110"/>
      <c r="K47" s="110"/>
      <c r="L47" s="110"/>
      <c r="M47" s="110"/>
      <c r="N47" s="110"/>
      <c r="O47" s="110"/>
      <c r="P47" s="110"/>
      <c r="Q47" s="110"/>
      <c r="R47" s="110"/>
      <c r="S47" s="110"/>
      <c r="T47" s="110"/>
      <c r="U47" s="110"/>
      <c r="V47" s="110"/>
      <c r="W47" s="110"/>
      <c r="X47" s="110"/>
      <c r="Y47" s="110"/>
      <c r="Z47" s="110"/>
      <c r="AA47" s="110"/>
      <c r="AB47" s="110"/>
      <c r="AC47" s="110"/>
      <c r="AD47" s="110"/>
      <c r="AE47" s="110"/>
      <c r="AF47" s="14"/>
      <c r="AG47" s="2"/>
      <c r="AH47" s="2"/>
      <c r="AI47" s="2"/>
    </row>
    <row r="48" spans="1:36" s="1" customFormat="1" ht="18.75" x14ac:dyDescent="0.25">
      <c r="A48" s="122" t="s">
        <v>64</v>
      </c>
      <c r="B48" s="123"/>
      <c r="C48" s="123"/>
      <c r="D48" s="123"/>
      <c r="E48" s="123"/>
      <c r="F48" s="123"/>
      <c r="G48" s="123"/>
      <c r="H48" s="123"/>
      <c r="I48" s="109" t="s">
        <v>66</v>
      </c>
      <c r="J48" s="29"/>
      <c r="K48" s="29"/>
      <c r="L48" s="29"/>
      <c r="M48" s="29"/>
      <c r="N48" s="29"/>
      <c r="O48" s="29"/>
      <c r="P48" s="29"/>
      <c r="Q48" s="29"/>
      <c r="R48" s="29"/>
      <c r="S48" s="29"/>
      <c r="T48" s="29"/>
      <c r="U48" s="29"/>
      <c r="V48" s="29"/>
      <c r="W48" s="29"/>
      <c r="X48" s="29"/>
      <c r="Y48" s="29"/>
      <c r="Z48" s="29"/>
      <c r="AA48" s="29"/>
      <c r="AB48" s="29"/>
      <c r="AC48" s="29"/>
      <c r="AD48" s="29"/>
      <c r="AE48" s="29"/>
      <c r="AF48" s="40"/>
      <c r="AG48" s="2"/>
      <c r="AH48" s="2"/>
      <c r="AI48" s="2"/>
    </row>
    <row r="49" spans="1:36" s="1" customFormat="1" ht="18.75" x14ac:dyDescent="0.25">
      <c r="A49" s="122" t="s">
        <v>65</v>
      </c>
      <c r="B49" s="123"/>
      <c r="C49" s="123"/>
      <c r="D49" s="123"/>
      <c r="E49" s="123"/>
      <c r="F49" s="123"/>
      <c r="G49" s="123"/>
      <c r="H49" s="123"/>
      <c r="I49" s="124" t="s">
        <v>67</v>
      </c>
      <c r="J49" s="125"/>
      <c r="K49" s="125"/>
      <c r="L49" s="125"/>
      <c r="M49" s="125"/>
      <c r="N49" s="125"/>
      <c r="O49" s="125"/>
      <c r="P49" s="125"/>
      <c r="Q49" s="125"/>
      <c r="R49" s="125"/>
      <c r="S49" s="125"/>
      <c r="T49" s="125"/>
      <c r="U49" s="125"/>
      <c r="V49" s="125"/>
      <c r="W49" s="125"/>
      <c r="X49" s="125"/>
      <c r="Y49" s="125"/>
      <c r="Z49" s="125"/>
      <c r="AA49" s="125"/>
      <c r="AB49" s="125"/>
      <c r="AC49" s="125"/>
      <c r="AD49" s="125"/>
      <c r="AE49" s="125"/>
      <c r="AF49" s="125"/>
      <c r="AG49" s="2"/>
      <c r="AH49" s="2"/>
      <c r="AI49" s="2"/>
    </row>
    <row r="50" spans="1:36" s="1" customFormat="1" ht="18.75" x14ac:dyDescent="0.25">
      <c r="B50" s="16"/>
      <c r="C50" s="16"/>
      <c r="D50" s="17"/>
      <c r="G50" s="2"/>
      <c r="H50" s="2"/>
      <c r="I50" s="2"/>
      <c r="J50" s="2"/>
      <c r="K50" s="2"/>
      <c r="L50" s="2"/>
      <c r="M50" s="2"/>
      <c r="N50" s="2"/>
      <c r="O50" s="2"/>
      <c r="P50" s="2"/>
      <c r="Q50" s="2"/>
      <c r="R50" s="2"/>
      <c r="S50" s="2"/>
      <c r="T50" s="2"/>
      <c r="U50" s="2"/>
      <c r="V50" s="2"/>
      <c r="W50" s="2"/>
      <c r="X50" s="2"/>
      <c r="Y50" s="2"/>
      <c r="Z50" s="2"/>
      <c r="AA50" s="2"/>
      <c r="AB50" s="2"/>
      <c r="AC50" s="2"/>
      <c r="AD50" s="2"/>
      <c r="AE50" s="2"/>
      <c r="AF50" s="13"/>
      <c r="AG50" s="2"/>
      <c r="AH50" s="2"/>
      <c r="AI50" s="2"/>
    </row>
    <row r="51" spans="1:36" s="1" customFormat="1" ht="18.75" x14ac:dyDescent="0.25">
      <c r="B51" s="16"/>
      <c r="C51" s="16"/>
      <c r="D51" s="17"/>
      <c r="G51" s="2"/>
      <c r="H51" s="2"/>
      <c r="I51" s="2"/>
      <c r="J51" s="2"/>
      <c r="K51" s="2"/>
      <c r="L51" s="2"/>
      <c r="M51" s="2"/>
      <c r="N51" s="2"/>
      <c r="O51" s="2"/>
      <c r="P51" s="2"/>
      <c r="Q51" s="2"/>
      <c r="R51" s="2"/>
      <c r="S51" s="2"/>
      <c r="T51" s="2"/>
      <c r="U51" s="2"/>
      <c r="V51" s="2"/>
      <c r="W51" s="2"/>
      <c r="X51" s="2"/>
      <c r="Y51" s="2"/>
      <c r="Z51" s="2"/>
      <c r="AA51" s="2"/>
      <c r="AB51" s="2"/>
      <c r="AC51" s="2"/>
      <c r="AD51" s="2"/>
      <c r="AE51" s="2"/>
      <c r="AF51" s="13"/>
      <c r="AG51" s="2"/>
      <c r="AH51" s="2"/>
      <c r="AI51" s="2"/>
    </row>
    <row r="52" spans="1:36" s="1" customFormat="1" ht="18.75" x14ac:dyDescent="0.25">
      <c r="B52" s="16"/>
      <c r="C52" s="16"/>
      <c r="D52" s="17"/>
      <c r="G52" s="2"/>
      <c r="AF52" s="13"/>
    </row>
    <row r="53" spans="1:36" s="1" customFormat="1" ht="18.75" x14ac:dyDescent="0.25">
      <c r="B53" s="16"/>
      <c r="C53" s="16"/>
      <c r="D53" s="17"/>
      <c r="G53" s="2"/>
      <c r="AF53" s="13"/>
    </row>
    <row r="54" spans="1:36" s="1" customFormat="1" ht="18.75" x14ac:dyDescent="0.25">
      <c r="A54" s="3"/>
      <c r="B54" s="4"/>
      <c r="C54" s="4"/>
      <c r="D54" s="8"/>
      <c r="E54" s="3"/>
      <c r="F54" s="3"/>
      <c r="G54" s="11"/>
      <c r="AF54" s="13"/>
    </row>
    <row r="55" spans="1:36" s="1" customFormat="1" ht="18.75" x14ac:dyDescent="0.25">
      <c r="A55" s="3"/>
      <c r="B55" s="4"/>
      <c r="C55" s="4"/>
      <c r="D55" s="8"/>
      <c r="E55" s="3"/>
      <c r="F55" s="3"/>
      <c r="G55" s="11"/>
      <c r="AF55" s="13"/>
    </row>
    <row r="56" spans="1:36" s="1" customFormat="1" ht="18.75" x14ac:dyDescent="0.25">
      <c r="A56" s="3"/>
      <c r="B56" s="4"/>
      <c r="C56" s="4"/>
      <c r="D56" s="8"/>
      <c r="E56" s="3"/>
      <c r="F56" s="3"/>
      <c r="G56" s="11"/>
      <c r="AF56" s="13"/>
    </row>
    <row r="57" spans="1:36" ht="18.75" x14ac:dyDescent="0.25">
      <c r="A57" s="3"/>
      <c r="B57" s="4"/>
      <c r="C57" s="4"/>
      <c r="D57" s="8"/>
      <c r="E57" s="3"/>
      <c r="F57" s="3"/>
      <c r="H57" s="1"/>
      <c r="I57" s="1"/>
      <c r="J57" s="1"/>
      <c r="K57" s="1"/>
      <c r="L57" s="1"/>
      <c r="M57" s="1"/>
      <c r="N57" s="1"/>
      <c r="O57" s="1"/>
      <c r="P57" s="1"/>
      <c r="Q57" s="1"/>
      <c r="R57" s="1"/>
      <c r="S57" s="1"/>
      <c r="T57" s="1"/>
      <c r="U57" s="1"/>
      <c r="V57" s="1"/>
      <c r="W57" s="1"/>
      <c r="X57" s="1"/>
      <c r="Y57" s="1"/>
      <c r="Z57" s="1"/>
      <c r="AA57" s="1"/>
      <c r="AB57" s="1"/>
      <c r="AC57" s="1"/>
      <c r="AD57" s="1"/>
      <c r="AE57" s="1"/>
      <c r="AG57" s="1"/>
      <c r="AH57" s="1"/>
      <c r="AI57" s="1"/>
      <c r="AJ57" s="1"/>
    </row>
    <row r="58" spans="1:36" s="1" customFormat="1" ht="18.75" x14ac:dyDescent="0.25">
      <c r="A58" s="3"/>
      <c r="B58" s="4"/>
      <c r="C58" s="4"/>
      <c r="D58" s="8"/>
      <c r="E58" s="3"/>
      <c r="F58" s="3"/>
      <c r="G58" s="11"/>
      <c r="AF58" s="13"/>
    </row>
    <row r="59" spans="1:36" s="1" customFormat="1" ht="18.75" x14ac:dyDescent="0.25">
      <c r="A59" s="11"/>
      <c r="B59" s="15"/>
      <c r="C59" s="11"/>
      <c r="D59" s="12"/>
      <c r="E59" s="11"/>
      <c r="F59" s="11"/>
      <c r="G59" s="11"/>
      <c r="H59" s="11"/>
      <c r="I59" s="11"/>
      <c r="J59" s="11"/>
      <c r="K59" s="11"/>
      <c r="L59" s="11"/>
      <c r="M59" s="11"/>
      <c r="N59" s="11"/>
      <c r="O59" s="11"/>
      <c r="P59" s="11"/>
      <c r="Q59" s="11"/>
      <c r="R59" s="11"/>
      <c r="S59" s="11"/>
      <c r="T59" s="11"/>
      <c r="U59" s="11"/>
      <c r="V59" s="11"/>
      <c r="W59" s="11"/>
      <c r="X59" s="11"/>
      <c r="Y59" s="11"/>
      <c r="Z59" s="11"/>
      <c r="AA59" s="11"/>
      <c r="AB59" s="11"/>
      <c r="AC59" s="11"/>
      <c r="AD59" s="11"/>
      <c r="AE59" s="11"/>
      <c r="AF59" s="13"/>
      <c r="AG59" s="11"/>
      <c r="AH59" s="11"/>
      <c r="AI59" s="11"/>
      <c r="AJ59" s="11"/>
    </row>
    <row r="60" spans="1:36" s="1" customFormat="1" ht="18.75" x14ac:dyDescent="0.25">
      <c r="A60" s="3"/>
      <c r="B60" s="4"/>
      <c r="C60" s="4"/>
      <c r="D60" s="8"/>
      <c r="E60" s="3"/>
      <c r="F60" s="3"/>
      <c r="G60" s="11"/>
      <c r="AF60" s="13"/>
    </row>
    <row r="61" spans="1:36" ht="18.75" x14ac:dyDescent="0.25">
      <c r="A61" s="3"/>
      <c r="B61" s="4"/>
      <c r="C61" s="4"/>
      <c r="D61" s="8"/>
      <c r="E61" s="3"/>
      <c r="F61" s="3"/>
      <c r="H61" s="1"/>
      <c r="I61" s="1"/>
      <c r="J61" s="1"/>
      <c r="K61" s="1"/>
      <c r="L61" s="1"/>
      <c r="M61" s="1"/>
      <c r="N61" s="1"/>
      <c r="O61" s="1"/>
      <c r="P61" s="1"/>
      <c r="Q61" s="1"/>
      <c r="R61" s="1"/>
      <c r="S61" s="1"/>
      <c r="T61" s="1"/>
      <c r="U61" s="1"/>
      <c r="V61" s="1"/>
      <c r="W61" s="1"/>
      <c r="X61" s="1"/>
      <c r="Y61" s="1"/>
      <c r="Z61" s="1"/>
      <c r="AA61" s="1"/>
      <c r="AB61" s="1"/>
      <c r="AC61" s="1"/>
      <c r="AD61" s="1"/>
      <c r="AE61" s="1"/>
      <c r="AG61" s="1"/>
      <c r="AH61" s="1"/>
      <c r="AI61" s="1"/>
      <c r="AJ61" s="1"/>
    </row>
    <row r="62" spans="1:36" ht="18.75" x14ac:dyDescent="0.25">
      <c r="A62" s="3"/>
      <c r="B62" s="4"/>
      <c r="C62" s="4"/>
      <c r="D62" s="7"/>
      <c r="E62" s="4"/>
      <c r="F62" s="3"/>
      <c r="H62" s="1"/>
      <c r="I62" s="1"/>
      <c r="J62" s="1"/>
      <c r="K62" s="1"/>
      <c r="L62" s="1"/>
      <c r="M62" s="1"/>
      <c r="N62" s="1"/>
      <c r="O62" s="1"/>
      <c r="P62" s="1"/>
      <c r="Q62" s="1"/>
      <c r="R62" s="1"/>
      <c r="S62" s="1"/>
      <c r="T62" s="1"/>
      <c r="U62" s="1"/>
      <c r="V62" s="1"/>
      <c r="W62" s="1"/>
      <c r="X62" s="1"/>
      <c r="Y62" s="1"/>
      <c r="Z62" s="1"/>
      <c r="AA62" s="1"/>
      <c r="AB62" s="1"/>
      <c r="AC62" s="1"/>
      <c r="AD62" s="1"/>
      <c r="AE62" s="1"/>
      <c r="AG62" s="1"/>
      <c r="AH62" s="1"/>
      <c r="AI62" s="1"/>
      <c r="AJ62" s="1"/>
    </row>
    <row r="64" spans="1:36" ht="18.75" x14ac:dyDescent="0.25">
      <c r="C64" s="5"/>
    </row>
    <row r="65" spans="3:3" ht="18.75" x14ac:dyDescent="0.25">
      <c r="C65" s="5"/>
    </row>
    <row r="66" spans="3:3" ht="18.75" x14ac:dyDescent="0.25">
      <c r="C66" s="6"/>
    </row>
    <row r="67" spans="3:3" ht="18.75" x14ac:dyDescent="0.25">
      <c r="C67" s="5"/>
    </row>
    <row r="68" spans="3:3" ht="18.75" x14ac:dyDescent="0.25">
      <c r="C68" s="5"/>
    </row>
    <row r="69" spans="3:3" ht="18.75" x14ac:dyDescent="0.25">
      <c r="C69" s="5"/>
    </row>
    <row r="71" spans="3:3" ht="18.75" x14ac:dyDescent="0.25">
      <c r="C71" s="5"/>
    </row>
    <row r="72" spans="3:3" ht="18.75" x14ac:dyDescent="0.25">
      <c r="C72" s="5"/>
    </row>
    <row r="73" spans="3:3" ht="18.75" x14ac:dyDescent="0.25">
      <c r="C73" s="5"/>
    </row>
    <row r="74" spans="3:3" ht="18.75" x14ac:dyDescent="0.25">
      <c r="C74" s="5"/>
    </row>
    <row r="75" spans="3:3" ht="18.75" x14ac:dyDescent="0.25">
      <c r="C75" s="3"/>
    </row>
  </sheetData>
  <sortState ref="A4:AJ24">
    <sortCondition ref="AH4:AH24"/>
  </sortState>
  <mergeCells count="34">
    <mergeCell ref="A45:H45"/>
    <mergeCell ref="I45:AF45"/>
    <mergeCell ref="A48:H48"/>
    <mergeCell ref="A49:H49"/>
    <mergeCell ref="I49:AF49"/>
    <mergeCell ref="AH2:AH3"/>
    <mergeCell ref="AI2:AI3"/>
    <mergeCell ref="AJ2:AJ3"/>
    <mergeCell ref="A43:H43"/>
    <mergeCell ref="I43:AF43"/>
    <mergeCell ref="A44:H44"/>
    <mergeCell ref="I44:AF44"/>
    <mergeCell ref="Y2:Z2"/>
    <mergeCell ref="AA2:AB2"/>
    <mergeCell ref="AC2:AD2"/>
    <mergeCell ref="AE2:AE3"/>
    <mergeCell ref="AF2:AF3"/>
    <mergeCell ref="AG2:AG3"/>
    <mergeCell ref="M2:N2"/>
    <mergeCell ref="O2:P2"/>
    <mergeCell ref="Q2:R2"/>
    <mergeCell ref="S2:T2"/>
    <mergeCell ref="U2:V2"/>
    <mergeCell ref="W2:X2"/>
    <mergeCell ref="A1:AJ1"/>
    <mergeCell ref="A2:A3"/>
    <mergeCell ref="B2:B3"/>
    <mergeCell ref="C2:C3"/>
    <mergeCell ref="D2:D3"/>
    <mergeCell ref="E2:E3"/>
    <mergeCell ref="F2:F3"/>
    <mergeCell ref="G2:H2"/>
    <mergeCell ref="I2:J2"/>
    <mergeCell ref="K2:L2"/>
  </mergeCells>
  <hyperlinks>
    <hyperlink ref="I43" r:id="rId1"/>
    <hyperlink ref="I49" r:id="rId2"/>
    <hyperlink ref="I44" r:id="rId3"/>
    <hyperlink ref="I45" r:id="rId4"/>
    <hyperlink ref="I41" r:id="rId5"/>
    <hyperlink ref="I48" r:id="rId6"/>
  </hyperlinks>
  <printOptions gridLines="1"/>
  <pageMargins left="0.25" right="0.25" top="0.75" bottom="0.75" header="0.3" footer="0.3"/>
  <pageSetup paperSize="9" scale="47" fitToHeight="0" orientation="landscape" r:id="rId7"/>
  <headerFooter alignWithMargins="0"/>
  <drawing r:id="rId8"/>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75"/>
  <sheetViews>
    <sheetView zoomScale="70" zoomScaleNormal="70" workbookViewId="0">
      <pane ySplit="3" topLeftCell="A4" activePane="bottomLeft" state="frozen"/>
      <selection pane="bottomLeft" activeCell="AG20" sqref="AG20"/>
    </sheetView>
  </sheetViews>
  <sheetFormatPr defaultColWidth="9.140625" defaultRowHeight="14.25" x14ac:dyDescent="0.2"/>
  <cols>
    <col min="1" max="1" width="9.140625" style="11"/>
    <col min="2" max="2" width="9.28515625" style="15" customWidth="1"/>
    <col min="3" max="3" width="7.5703125" style="11" customWidth="1"/>
    <col min="4" max="4" width="22.42578125" style="12" customWidth="1"/>
    <col min="5" max="5" width="13.85546875" style="11" customWidth="1"/>
    <col min="6" max="6" width="19.42578125" style="11" customWidth="1"/>
    <col min="7" max="7" width="11.28515625" style="11" customWidth="1"/>
    <col min="8" max="8" width="7.7109375" style="11" customWidth="1"/>
    <col min="9" max="9" width="10.7109375" style="11" customWidth="1"/>
    <col min="10" max="10" width="7.7109375" style="11" customWidth="1"/>
    <col min="11" max="11" width="10.140625" style="11" customWidth="1"/>
    <col min="12" max="12" width="7.7109375" style="11" customWidth="1"/>
    <col min="13" max="13" width="10.42578125" style="11" bestFit="1" customWidth="1"/>
    <col min="14" max="14" width="7.7109375" style="11" customWidth="1"/>
    <col min="15" max="15" width="10.85546875" style="11" customWidth="1"/>
    <col min="16" max="16" width="7.7109375" style="11" customWidth="1"/>
    <col min="17" max="17" width="9.28515625" style="11" customWidth="1"/>
    <col min="18" max="18" width="7.7109375" style="11" customWidth="1"/>
    <col min="19" max="19" width="10.5703125" style="11" customWidth="1"/>
    <col min="20" max="20" width="7.7109375" style="11" customWidth="1"/>
    <col min="21" max="21" width="10.5703125" style="11" customWidth="1"/>
    <col min="22" max="22" width="7.7109375" style="11" customWidth="1"/>
    <col min="23" max="23" width="9.28515625" style="11" customWidth="1"/>
    <col min="24" max="24" width="7.28515625" style="11" customWidth="1"/>
    <col min="25" max="25" width="9.7109375" style="11" customWidth="1"/>
    <col min="26" max="26" width="7.28515625" style="11" customWidth="1"/>
    <col min="27" max="27" width="10.7109375" style="11" customWidth="1"/>
    <col min="28" max="28" width="7.42578125" style="11" customWidth="1"/>
    <col min="29" max="29" width="11" style="11" customWidth="1"/>
    <col min="30" max="30" width="7.7109375" style="11" customWidth="1"/>
    <col min="31" max="31" width="12.140625" style="11" bestFit="1" customWidth="1"/>
    <col min="32" max="32" width="7.7109375" style="13" customWidth="1"/>
    <col min="33" max="33" width="9.85546875" style="11" customWidth="1"/>
    <col min="34" max="34" width="11.85546875" style="11" customWidth="1"/>
    <col min="35" max="35" width="11" style="11" customWidth="1"/>
    <col min="36" max="16384" width="9.140625" style="11"/>
  </cols>
  <sheetData>
    <row r="1" spans="1:36" s="9" customFormat="1" ht="99.75" customHeight="1" thickBot="1" x14ac:dyDescent="0.45">
      <c r="A1" s="115" t="s">
        <v>74</v>
      </c>
      <c r="B1" s="115"/>
      <c r="C1" s="115"/>
      <c r="D1" s="115"/>
      <c r="E1" s="115"/>
      <c r="F1" s="115"/>
      <c r="G1" s="115"/>
      <c r="H1" s="115"/>
      <c r="I1" s="115"/>
      <c r="J1" s="115"/>
      <c r="K1" s="115"/>
      <c r="L1" s="115"/>
      <c r="M1" s="115"/>
      <c r="N1" s="115"/>
      <c r="O1" s="115"/>
      <c r="P1" s="115"/>
      <c r="Q1" s="115"/>
      <c r="R1" s="115"/>
      <c r="S1" s="115"/>
      <c r="T1" s="115"/>
      <c r="U1" s="115"/>
      <c r="V1" s="115"/>
      <c r="W1" s="115"/>
      <c r="X1" s="115"/>
      <c r="Y1" s="115"/>
      <c r="Z1" s="115"/>
      <c r="AA1" s="115"/>
      <c r="AB1" s="115"/>
      <c r="AC1" s="115"/>
      <c r="AD1" s="115"/>
      <c r="AE1" s="115"/>
      <c r="AF1" s="115"/>
      <c r="AG1" s="115"/>
      <c r="AH1" s="115"/>
      <c r="AI1" s="115"/>
      <c r="AJ1" s="115"/>
    </row>
    <row r="2" spans="1:36" s="1" customFormat="1" ht="45" customHeight="1" x14ac:dyDescent="0.25">
      <c r="A2" s="116" t="s">
        <v>13</v>
      </c>
      <c r="B2" s="118" t="s">
        <v>16</v>
      </c>
      <c r="C2" s="120" t="s">
        <v>8</v>
      </c>
      <c r="D2" s="116" t="s">
        <v>5</v>
      </c>
      <c r="E2" s="116" t="s">
        <v>1</v>
      </c>
      <c r="F2" s="116" t="s">
        <v>0</v>
      </c>
      <c r="G2" s="116" t="s">
        <v>54</v>
      </c>
      <c r="H2" s="116"/>
      <c r="I2" s="116" t="s">
        <v>55</v>
      </c>
      <c r="J2" s="116"/>
      <c r="K2" s="116" t="s">
        <v>56</v>
      </c>
      <c r="L2" s="116"/>
      <c r="M2" s="116" t="s">
        <v>57</v>
      </c>
      <c r="N2" s="116"/>
      <c r="O2" s="118" t="s">
        <v>58</v>
      </c>
      <c r="P2" s="120"/>
      <c r="Q2" s="118" t="s">
        <v>59</v>
      </c>
      <c r="R2" s="142"/>
      <c r="S2" s="149" t="s">
        <v>101</v>
      </c>
      <c r="T2" s="120"/>
      <c r="U2" s="149" t="s">
        <v>102</v>
      </c>
      <c r="V2" s="120"/>
      <c r="W2" s="149" t="s">
        <v>68</v>
      </c>
      <c r="X2" s="120"/>
      <c r="Y2" s="118" t="s">
        <v>75</v>
      </c>
      <c r="Z2" s="120"/>
      <c r="AA2" s="118" t="s">
        <v>60</v>
      </c>
      <c r="AB2" s="120"/>
      <c r="AC2" s="118" t="s">
        <v>61</v>
      </c>
      <c r="AD2" s="120"/>
      <c r="AE2" s="128" t="s">
        <v>11</v>
      </c>
      <c r="AF2" s="130" t="s">
        <v>3</v>
      </c>
      <c r="AG2" s="116" t="s">
        <v>12</v>
      </c>
      <c r="AH2" s="116" t="s">
        <v>15</v>
      </c>
      <c r="AI2" s="116" t="s">
        <v>14</v>
      </c>
      <c r="AJ2" s="116" t="s">
        <v>17</v>
      </c>
    </row>
    <row r="3" spans="1:36" s="1" customFormat="1" ht="19.5" thickBot="1" x14ac:dyDescent="0.3">
      <c r="A3" s="117"/>
      <c r="B3" s="119"/>
      <c r="C3" s="121"/>
      <c r="D3" s="117"/>
      <c r="E3" s="117"/>
      <c r="F3" s="117"/>
      <c r="G3" s="19" t="s">
        <v>9</v>
      </c>
      <c r="H3" s="20" t="s">
        <v>10</v>
      </c>
      <c r="I3" s="19" t="s">
        <v>9</v>
      </c>
      <c r="J3" s="20" t="s">
        <v>10</v>
      </c>
      <c r="K3" s="19" t="s">
        <v>9</v>
      </c>
      <c r="L3" s="20" t="s">
        <v>10</v>
      </c>
      <c r="M3" s="19" t="s">
        <v>9</v>
      </c>
      <c r="N3" s="20" t="s">
        <v>10</v>
      </c>
      <c r="O3" s="19" t="s">
        <v>9</v>
      </c>
      <c r="P3" s="20" t="s">
        <v>10</v>
      </c>
      <c r="Q3" s="19" t="s">
        <v>9</v>
      </c>
      <c r="R3" s="143" t="s">
        <v>10</v>
      </c>
      <c r="S3" s="150" t="s">
        <v>9</v>
      </c>
      <c r="T3" s="20" t="s">
        <v>10</v>
      </c>
      <c r="U3" s="150" t="s">
        <v>9</v>
      </c>
      <c r="V3" s="20" t="s">
        <v>10</v>
      </c>
      <c r="W3" s="150" t="s">
        <v>9</v>
      </c>
      <c r="X3" s="20" t="s">
        <v>10</v>
      </c>
      <c r="Y3" s="19" t="s">
        <v>9</v>
      </c>
      <c r="Z3" s="20" t="s">
        <v>10</v>
      </c>
      <c r="AA3" s="19" t="s">
        <v>9</v>
      </c>
      <c r="AB3" s="20" t="s">
        <v>10</v>
      </c>
      <c r="AC3" s="19" t="s">
        <v>9</v>
      </c>
      <c r="AD3" s="20" t="s">
        <v>10</v>
      </c>
      <c r="AE3" s="129"/>
      <c r="AF3" s="131"/>
      <c r="AG3" s="117"/>
      <c r="AH3" s="117"/>
      <c r="AI3" s="117"/>
      <c r="AJ3" s="117"/>
    </row>
    <row r="4" spans="1:36" s="1" customFormat="1" ht="20.100000000000001" customHeight="1" x14ac:dyDescent="0.3">
      <c r="A4" s="93" t="s">
        <v>2</v>
      </c>
      <c r="B4" s="94" t="s">
        <v>2</v>
      </c>
      <c r="C4" s="95">
        <v>6</v>
      </c>
      <c r="D4" s="205" t="s">
        <v>50</v>
      </c>
      <c r="E4" s="41" t="s">
        <v>39</v>
      </c>
      <c r="F4" s="84" t="s">
        <v>49</v>
      </c>
      <c r="G4" s="42">
        <v>17.78</v>
      </c>
      <c r="H4" s="43"/>
      <c r="I4" s="44">
        <v>19.75</v>
      </c>
      <c r="J4" s="43"/>
      <c r="K4" s="44">
        <v>30.03</v>
      </c>
      <c r="L4" s="43"/>
      <c r="M4" s="44">
        <v>29.81</v>
      </c>
      <c r="N4" s="43"/>
      <c r="O4" s="44">
        <v>29.09</v>
      </c>
      <c r="P4" s="43"/>
      <c r="Q4" s="44">
        <v>29.34</v>
      </c>
      <c r="R4" s="157"/>
      <c r="S4" s="44">
        <v>27.19</v>
      </c>
      <c r="T4" s="43"/>
      <c r="U4" s="157">
        <v>32.47</v>
      </c>
      <c r="V4" s="157"/>
      <c r="W4" s="44">
        <v>30.03</v>
      </c>
      <c r="X4" s="43"/>
      <c r="Y4" s="44">
        <v>31.22</v>
      </c>
      <c r="Z4" s="43"/>
      <c r="AA4" s="44">
        <v>27.34</v>
      </c>
      <c r="AB4" s="43"/>
      <c r="AC4" s="44">
        <v>24.56</v>
      </c>
      <c r="AD4" s="43"/>
      <c r="AE4" s="56">
        <f>SUM(G4:AD4)</f>
        <v>328.61</v>
      </c>
      <c r="AF4" s="57">
        <v>1</v>
      </c>
      <c r="AG4" s="57">
        <v>1</v>
      </c>
      <c r="AH4" s="58">
        <f>AE4*0.95</f>
        <v>312.17950000000002</v>
      </c>
      <c r="AI4" s="57">
        <v>1</v>
      </c>
      <c r="AJ4" s="45">
        <v>9</v>
      </c>
    </row>
    <row r="5" spans="1:36" s="1" customFormat="1" ht="20.100000000000001" customHeight="1" x14ac:dyDescent="0.3">
      <c r="A5" s="96" t="s">
        <v>2</v>
      </c>
      <c r="B5" s="97" t="s">
        <v>46</v>
      </c>
      <c r="C5" s="98">
        <v>7</v>
      </c>
      <c r="D5" s="206" t="s">
        <v>40</v>
      </c>
      <c r="E5" s="34" t="s">
        <v>39</v>
      </c>
      <c r="F5" s="85" t="s">
        <v>49</v>
      </c>
      <c r="G5" s="35">
        <v>19.309999999999999</v>
      </c>
      <c r="H5" s="36"/>
      <c r="I5" s="37">
        <v>21.09</v>
      </c>
      <c r="J5" s="36"/>
      <c r="K5" s="37">
        <v>29.72</v>
      </c>
      <c r="L5" s="36"/>
      <c r="M5" s="37">
        <v>30.13</v>
      </c>
      <c r="N5" s="36"/>
      <c r="O5" s="37">
        <v>30.97</v>
      </c>
      <c r="P5" s="36"/>
      <c r="Q5" s="37">
        <v>30.75</v>
      </c>
      <c r="R5" s="145"/>
      <c r="S5" s="37">
        <v>28.25</v>
      </c>
      <c r="T5" s="36"/>
      <c r="U5" s="145">
        <v>29.56</v>
      </c>
      <c r="V5" s="145"/>
      <c r="W5" s="37">
        <v>36.06</v>
      </c>
      <c r="X5" s="36" t="s">
        <v>99</v>
      </c>
      <c r="Y5" s="37">
        <v>32.090000000000003</v>
      </c>
      <c r="Z5" s="36"/>
      <c r="AA5" s="37">
        <v>24.41</v>
      </c>
      <c r="AB5" s="36"/>
      <c r="AC5" s="37">
        <v>27.28</v>
      </c>
      <c r="AD5" s="36"/>
      <c r="AE5" s="59">
        <f>SUM(G5:AD5)</f>
        <v>339.62</v>
      </c>
      <c r="AF5" s="60">
        <v>1</v>
      </c>
      <c r="AG5" s="60">
        <v>2</v>
      </c>
      <c r="AH5" s="61">
        <f>AE5*0.95</f>
        <v>322.63900000000001</v>
      </c>
      <c r="AI5" s="60">
        <v>4</v>
      </c>
      <c r="AJ5" s="38">
        <v>9</v>
      </c>
    </row>
    <row r="6" spans="1:36" s="1" customFormat="1" ht="20.100000000000001" customHeight="1" x14ac:dyDescent="0.3">
      <c r="A6" s="99" t="s">
        <v>37</v>
      </c>
      <c r="B6" s="97" t="s">
        <v>37</v>
      </c>
      <c r="C6" s="98">
        <v>17</v>
      </c>
      <c r="D6" s="206" t="s">
        <v>51</v>
      </c>
      <c r="E6" s="34" t="s">
        <v>6</v>
      </c>
      <c r="F6" s="85" t="s">
        <v>52</v>
      </c>
      <c r="G6" s="50">
        <v>18.93</v>
      </c>
      <c r="H6" s="51"/>
      <c r="I6" s="52">
        <v>20.37</v>
      </c>
      <c r="J6" s="51"/>
      <c r="K6" s="52">
        <v>31.84</v>
      </c>
      <c r="L6" s="51"/>
      <c r="M6" s="52">
        <v>31.59</v>
      </c>
      <c r="N6" s="51"/>
      <c r="O6" s="52">
        <v>31.38</v>
      </c>
      <c r="P6" s="51"/>
      <c r="Q6" s="52">
        <v>30.81</v>
      </c>
      <c r="R6" s="146"/>
      <c r="S6" s="52">
        <v>30.5</v>
      </c>
      <c r="T6" s="51"/>
      <c r="U6" s="146">
        <v>30.16</v>
      </c>
      <c r="V6" s="146"/>
      <c r="W6" s="52">
        <v>31.28</v>
      </c>
      <c r="X6" s="51"/>
      <c r="Y6" s="52">
        <v>33.35</v>
      </c>
      <c r="Z6" s="51"/>
      <c r="AA6" s="52">
        <v>25.41</v>
      </c>
      <c r="AB6" s="51"/>
      <c r="AC6" s="52">
        <v>25.13</v>
      </c>
      <c r="AD6" s="51"/>
      <c r="AE6" s="59">
        <f>SUM(G6:AD6)</f>
        <v>340.75000000000006</v>
      </c>
      <c r="AF6" s="60">
        <v>1</v>
      </c>
      <c r="AG6" s="60">
        <v>3</v>
      </c>
      <c r="AH6" s="61">
        <f>AE6*0.92</f>
        <v>313.49000000000007</v>
      </c>
      <c r="AI6" s="60">
        <v>2</v>
      </c>
      <c r="AJ6" s="60">
        <v>9</v>
      </c>
    </row>
    <row r="7" spans="1:36" s="1" customFormat="1" ht="20.100000000000001" customHeight="1" x14ac:dyDescent="0.3">
      <c r="A7" s="99" t="s">
        <v>2</v>
      </c>
      <c r="B7" s="100" t="s">
        <v>2</v>
      </c>
      <c r="C7" s="98">
        <v>1</v>
      </c>
      <c r="D7" s="206" t="s">
        <v>35</v>
      </c>
      <c r="E7" s="34" t="s">
        <v>6</v>
      </c>
      <c r="F7" s="85" t="s">
        <v>76</v>
      </c>
      <c r="G7" s="50">
        <v>19.12</v>
      </c>
      <c r="H7" s="51"/>
      <c r="I7" s="52">
        <v>20.18</v>
      </c>
      <c r="J7" s="51"/>
      <c r="K7" s="52">
        <v>32.56</v>
      </c>
      <c r="L7" s="51"/>
      <c r="M7" s="52">
        <v>33.159999999999997</v>
      </c>
      <c r="N7" s="51"/>
      <c r="O7" s="52">
        <v>31.31</v>
      </c>
      <c r="P7" s="51"/>
      <c r="Q7" s="52">
        <v>31.44</v>
      </c>
      <c r="R7" s="146"/>
      <c r="S7" s="52">
        <v>30.59</v>
      </c>
      <c r="T7" s="51"/>
      <c r="U7" s="146">
        <v>30</v>
      </c>
      <c r="V7" s="146"/>
      <c r="W7" s="52">
        <v>31.28</v>
      </c>
      <c r="X7" s="51"/>
      <c r="Y7" s="140">
        <v>32.9</v>
      </c>
      <c r="Z7" s="51"/>
      <c r="AA7" s="52">
        <v>26</v>
      </c>
      <c r="AB7" s="51"/>
      <c r="AC7" s="52">
        <v>26.47</v>
      </c>
      <c r="AD7" s="51"/>
      <c r="AE7" s="59">
        <f>SUM(G7:AD7)</f>
        <v>345.01</v>
      </c>
      <c r="AF7" s="60">
        <v>2</v>
      </c>
      <c r="AG7" s="60">
        <v>4</v>
      </c>
      <c r="AH7" s="61">
        <f>AE7*0.95</f>
        <v>327.7595</v>
      </c>
      <c r="AI7" s="60">
        <v>5</v>
      </c>
      <c r="AJ7" s="60">
        <v>4</v>
      </c>
    </row>
    <row r="8" spans="1:36" s="1" customFormat="1" ht="20.100000000000001" customHeight="1" x14ac:dyDescent="0.3">
      <c r="A8" s="96" t="s">
        <v>18</v>
      </c>
      <c r="B8" s="97" t="s">
        <v>18</v>
      </c>
      <c r="C8" s="98">
        <v>20</v>
      </c>
      <c r="D8" s="206" t="s">
        <v>48</v>
      </c>
      <c r="E8" s="34" t="s">
        <v>43</v>
      </c>
      <c r="F8" s="85" t="s">
        <v>70</v>
      </c>
      <c r="G8" s="35">
        <v>22</v>
      </c>
      <c r="H8" s="36"/>
      <c r="I8" s="37">
        <v>21.06</v>
      </c>
      <c r="J8" s="36"/>
      <c r="K8" s="37">
        <v>34.909999999999997</v>
      </c>
      <c r="L8" s="36" t="s">
        <v>18</v>
      </c>
      <c r="M8" s="37">
        <v>29.44</v>
      </c>
      <c r="N8" s="36"/>
      <c r="O8" s="37">
        <v>30.16</v>
      </c>
      <c r="P8" s="36"/>
      <c r="Q8" s="37">
        <v>30.81</v>
      </c>
      <c r="R8" s="145"/>
      <c r="S8" s="37">
        <v>35.590000000000003</v>
      </c>
      <c r="T8" s="36" t="s">
        <v>44</v>
      </c>
      <c r="U8" s="145">
        <v>28.72</v>
      </c>
      <c r="V8" s="145"/>
      <c r="W8" s="37">
        <v>30.16</v>
      </c>
      <c r="X8" s="36"/>
      <c r="Y8" s="37">
        <v>33.659999999999997</v>
      </c>
      <c r="Z8" s="36"/>
      <c r="AA8" s="52">
        <v>25.22</v>
      </c>
      <c r="AB8" s="36"/>
      <c r="AC8" s="37">
        <v>24.35</v>
      </c>
      <c r="AD8" s="36"/>
      <c r="AE8" s="59">
        <f>SUM(G8:AD8)</f>
        <v>346.08000000000004</v>
      </c>
      <c r="AF8" s="60">
        <v>1</v>
      </c>
      <c r="AG8" s="60">
        <v>5</v>
      </c>
      <c r="AH8" s="61">
        <f>AE8</f>
        <v>346.08000000000004</v>
      </c>
      <c r="AI8" s="60">
        <v>11</v>
      </c>
      <c r="AJ8" s="38">
        <v>9</v>
      </c>
    </row>
    <row r="9" spans="1:36" s="1" customFormat="1" ht="20.100000000000001" customHeight="1" x14ac:dyDescent="0.3">
      <c r="A9" s="96" t="s">
        <v>41</v>
      </c>
      <c r="B9" s="97" t="s">
        <v>41</v>
      </c>
      <c r="C9" s="98">
        <v>18</v>
      </c>
      <c r="D9" s="206" t="s">
        <v>72</v>
      </c>
      <c r="E9" s="49" t="s">
        <v>7</v>
      </c>
      <c r="F9" s="86" t="s">
        <v>69</v>
      </c>
      <c r="G9" s="35">
        <v>19.53</v>
      </c>
      <c r="H9" s="36"/>
      <c r="I9" s="37">
        <v>23.09</v>
      </c>
      <c r="J9" s="36"/>
      <c r="K9" s="37">
        <v>34.47</v>
      </c>
      <c r="L9" s="36"/>
      <c r="M9" s="37">
        <v>31.62</v>
      </c>
      <c r="N9" s="36"/>
      <c r="O9" s="37">
        <v>35.53</v>
      </c>
      <c r="P9" s="36" t="s">
        <v>18</v>
      </c>
      <c r="Q9" s="37">
        <v>30.34</v>
      </c>
      <c r="R9" s="145"/>
      <c r="S9" s="37">
        <v>34.53</v>
      </c>
      <c r="T9" s="36" t="s">
        <v>18</v>
      </c>
      <c r="U9" s="145">
        <v>36.75</v>
      </c>
      <c r="V9" s="145"/>
      <c r="W9" s="37">
        <v>28.88</v>
      </c>
      <c r="X9" s="36"/>
      <c r="Y9" s="37">
        <v>30.69</v>
      </c>
      <c r="Z9" s="36"/>
      <c r="AA9" s="37">
        <v>23.4</v>
      </c>
      <c r="AB9" s="36"/>
      <c r="AC9" s="37">
        <v>23.65</v>
      </c>
      <c r="AD9" s="36"/>
      <c r="AE9" s="59">
        <f>SUM(G9:AD9)</f>
        <v>352.47999999999996</v>
      </c>
      <c r="AF9" s="60">
        <v>1</v>
      </c>
      <c r="AG9" s="60">
        <v>6</v>
      </c>
      <c r="AH9" s="61">
        <f>AE9*0.94</f>
        <v>331.33119999999997</v>
      </c>
      <c r="AI9" s="60">
        <v>6</v>
      </c>
      <c r="AJ9" s="38">
        <v>9</v>
      </c>
    </row>
    <row r="10" spans="1:36" s="1" customFormat="1" ht="20.100000000000001" customHeight="1" x14ac:dyDescent="0.3">
      <c r="A10" s="99" t="s">
        <v>2</v>
      </c>
      <c r="B10" s="97" t="s">
        <v>2</v>
      </c>
      <c r="C10" s="108">
        <v>4</v>
      </c>
      <c r="D10" s="206" t="s">
        <v>79</v>
      </c>
      <c r="E10" s="34" t="s">
        <v>6</v>
      </c>
      <c r="F10" s="85" t="s">
        <v>76</v>
      </c>
      <c r="G10" s="50">
        <v>20.13</v>
      </c>
      <c r="H10" s="51"/>
      <c r="I10" s="52">
        <v>22.72</v>
      </c>
      <c r="J10" s="51"/>
      <c r="K10" s="52">
        <v>33.78</v>
      </c>
      <c r="L10" s="51"/>
      <c r="M10" s="52">
        <v>33.28</v>
      </c>
      <c r="N10" s="51"/>
      <c r="O10" s="52">
        <v>31.28</v>
      </c>
      <c r="P10" s="51"/>
      <c r="Q10" s="52">
        <v>32.82</v>
      </c>
      <c r="R10" s="146"/>
      <c r="S10" s="52">
        <v>29.72</v>
      </c>
      <c r="T10" s="51"/>
      <c r="U10" s="146">
        <v>30.72</v>
      </c>
      <c r="V10" s="146"/>
      <c r="W10" s="52">
        <v>32.82</v>
      </c>
      <c r="X10" s="51"/>
      <c r="Y10" s="52">
        <v>34</v>
      </c>
      <c r="Z10" s="51"/>
      <c r="AA10" s="52">
        <v>26.25</v>
      </c>
      <c r="AB10" s="51"/>
      <c r="AC10" s="52">
        <v>25.78</v>
      </c>
      <c r="AD10" s="51"/>
      <c r="AE10" s="59">
        <f>SUM(G10:AD10)</f>
        <v>353.29999999999995</v>
      </c>
      <c r="AF10" s="60">
        <v>3</v>
      </c>
      <c r="AG10" s="60">
        <v>7</v>
      </c>
      <c r="AH10" s="61">
        <f>AE10*0.95</f>
        <v>335.63499999999993</v>
      </c>
      <c r="AI10" s="60">
        <v>7</v>
      </c>
      <c r="AJ10" s="60">
        <v>4</v>
      </c>
    </row>
    <row r="11" spans="1:36" s="1" customFormat="1" ht="19.5" x14ac:dyDescent="0.3">
      <c r="A11" s="96" t="s">
        <v>4</v>
      </c>
      <c r="B11" s="100" t="s">
        <v>4</v>
      </c>
      <c r="C11" s="108">
        <v>2</v>
      </c>
      <c r="D11" s="206" t="s">
        <v>77</v>
      </c>
      <c r="E11" s="34" t="s">
        <v>7</v>
      </c>
      <c r="F11" s="86" t="s">
        <v>78</v>
      </c>
      <c r="G11" s="35">
        <v>19.53</v>
      </c>
      <c r="H11" s="36"/>
      <c r="I11" s="37">
        <v>23.69</v>
      </c>
      <c r="J11" s="36"/>
      <c r="K11" s="37">
        <v>31.28</v>
      </c>
      <c r="L11" s="36"/>
      <c r="M11" s="37">
        <v>31.6</v>
      </c>
      <c r="N11" s="36"/>
      <c r="O11" s="37">
        <v>31.9</v>
      </c>
      <c r="P11" s="36"/>
      <c r="Q11" s="37">
        <v>32.07</v>
      </c>
      <c r="R11" s="145"/>
      <c r="S11" s="37">
        <v>31.16</v>
      </c>
      <c r="T11" s="36"/>
      <c r="U11" s="145">
        <v>30.56</v>
      </c>
      <c r="V11" s="145"/>
      <c r="W11" s="37">
        <v>38.35</v>
      </c>
      <c r="X11" s="36" t="s">
        <v>18</v>
      </c>
      <c r="Y11" s="37">
        <v>34</v>
      </c>
      <c r="Z11" s="36"/>
      <c r="AA11" s="37">
        <v>27.03</v>
      </c>
      <c r="AB11" s="36"/>
      <c r="AC11" s="37">
        <v>26.47</v>
      </c>
      <c r="AD11" s="36"/>
      <c r="AE11" s="59">
        <f>SUM(G11:AD11)</f>
        <v>357.64</v>
      </c>
      <c r="AF11" s="60">
        <v>1</v>
      </c>
      <c r="AG11" s="60">
        <v>8</v>
      </c>
      <c r="AH11" s="61">
        <f>AE11*0.9</f>
        <v>321.87599999999998</v>
      </c>
      <c r="AI11" s="60">
        <v>3</v>
      </c>
      <c r="AJ11" s="38">
        <v>9</v>
      </c>
    </row>
    <row r="12" spans="1:36" s="1" customFormat="1" ht="20.100000000000001" customHeight="1" x14ac:dyDescent="0.3">
      <c r="A12" s="96" t="s">
        <v>2</v>
      </c>
      <c r="B12" s="97" t="s">
        <v>2</v>
      </c>
      <c r="C12" s="98">
        <v>9</v>
      </c>
      <c r="D12" s="206" t="s">
        <v>82</v>
      </c>
      <c r="E12" s="49" t="s">
        <v>83</v>
      </c>
      <c r="F12" s="86" t="s">
        <v>84</v>
      </c>
      <c r="G12" s="50">
        <v>20.13</v>
      </c>
      <c r="H12" s="51"/>
      <c r="I12" s="52">
        <v>21.72</v>
      </c>
      <c r="J12" s="51"/>
      <c r="K12" s="52">
        <v>33.56</v>
      </c>
      <c r="L12" s="51"/>
      <c r="M12" s="52">
        <v>35.5</v>
      </c>
      <c r="N12" s="51"/>
      <c r="O12" s="52">
        <v>30.63</v>
      </c>
      <c r="P12" s="51"/>
      <c r="Q12" s="52">
        <v>31.97</v>
      </c>
      <c r="R12" s="146"/>
      <c r="S12" s="52">
        <v>31.47</v>
      </c>
      <c r="T12" s="51"/>
      <c r="U12" s="146">
        <v>33.85</v>
      </c>
      <c r="V12" s="146"/>
      <c r="W12" s="52">
        <v>32.94</v>
      </c>
      <c r="X12" s="51"/>
      <c r="Y12" s="52">
        <v>33.53</v>
      </c>
      <c r="Z12" s="51"/>
      <c r="AA12" s="52">
        <v>26.75</v>
      </c>
      <c r="AB12" s="51"/>
      <c r="AC12" s="52">
        <v>26.03</v>
      </c>
      <c r="AD12" s="51"/>
      <c r="AE12" s="59">
        <f>SUM(G12:AD12)</f>
        <v>358.07999999999993</v>
      </c>
      <c r="AF12" s="60">
        <v>4</v>
      </c>
      <c r="AG12" s="60">
        <v>9</v>
      </c>
      <c r="AH12" s="61">
        <f>AE12*0.95</f>
        <v>340.17599999999993</v>
      </c>
      <c r="AI12" s="60">
        <v>9</v>
      </c>
      <c r="AJ12" s="60">
        <v>3</v>
      </c>
    </row>
    <row r="13" spans="1:36" s="1" customFormat="1" ht="20.100000000000001" customHeight="1" x14ac:dyDescent="0.3">
      <c r="A13" s="99" t="s">
        <v>4</v>
      </c>
      <c r="B13" s="100" t="s">
        <v>2</v>
      </c>
      <c r="C13" s="98">
        <v>15</v>
      </c>
      <c r="D13" s="206" t="s">
        <v>93</v>
      </c>
      <c r="E13" s="34" t="s">
        <v>105</v>
      </c>
      <c r="F13" s="85" t="s">
        <v>94</v>
      </c>
      <c r="G13" s="50">
        <v>19.87</v>
      </c>
      <c r="H13" s="51"/>
      <c r="I13" s="52">
        <v>23.09</v>
      </c>
      <c r="J13" s="51"/>
      <c r="K13" s="52">
        <v>33.54</v>
      </c>
      <c r="L13" s="51"/>
      <c r="M13" s="52">
        <v>34.06</v>
      </c>
      <c r="N13" s="51"/>
      <c r="O13" s="52">
        <v>31.44</v>
      </c>
      <c r="P13" s="51"/>
      <c r="Q13" s="52">
        <v>32.56</v>
      </c>
      <c r="R13" s="146"/>
      <c r="S13" s="52">
        <v>30.72</v>
      </c>
      <c r="T13" s="51"/>
      <c r="U13" s="146">
        <v>31.22</v>
      </c>
      <c r="V13" s="146"/>
      <c r="W13" s="52">
        <v>34.19</v>
      </c>
      <c r="X13" s="51"/>
      <c r="Y13" s="52">
        <v>34.94</v>
      </c>
      <c r="Z13" s="51"/>
      <c r="AA13" s="52">
        <v>27.03</v>
      </c>
      <c r="AB13" s="51"/>
      <c r="AC13" s="52">
        <v>26.5</v>
      </c>
      <c r="AD13" s="51"/>
      <c r="AE13" s="59">
        <f>SUM(G13:AD13)</f>
        <v>359.15999999999997</v>
      </c>
      <c r="AF13" s="60">
        <v>5</v>
      </c>
      <c r="AG13" s="60">
        <v>10</v>
      </c>
      <c r="AH13" s="61">
        <f>AE13*0.95</f>
        <v>341.20199999999994</v>
      </c>
      <c r="AI13" s="60">
        <v>10</v>
      </c>
      <c r="AJ13" s="60"/>
    </row>
    <row r="14" spans="1:36" s="1" customFormat="1" ht="20.100000000000001" customHeight="1" x14ac:dyDescent="0.3">
      <c r="A14" s="107" t="s">
        <v>37</v>
      </c>
      <c r="B14" s="97" t="s">
        <v>37</v>
      </c>
      <c r="C14" s="98">
        <v>16</v>
      </c>
      <c r="D14" s="206" t="s">
        <v>96</v>
      </c>
      <c r="E14" s="34" t="s">
        <v>83</v>
      </c>
      <c r="F14" s="85" t="s">
        <v>95</v>
      </c>
      <c r="G14" s="35">
        <v>21.25</v>
      </c>
      <c r="H14" s="36"/>
      <c r="I14" s="37">
        <v>22.57</v>
      </c>
      <c r="J14" s="36"/>
      <c r="K14" s="37">
        <v>35.659999999999997</v>
      </c>
      <c r="L14" s="36"/>
      <c r="M14" s="37">
        <v>35.94</v>
      </c>
      <c r="N14" s="36"/>
      <c r="O14" s="37">
        <v>32.22</v>
      </c>
      <c r="P14" s="36"/>
      <c r="Q14" s="37">
        <v>32.340000000000003</v>
      </c>
      <c r="R14" s="145"/>
      <c r="S14" s="37">
        <v>30.81</v>
      </c>
      <c r="T14" s="36"/>
      <c r="U14" s="145">
        <v>31.28</v>
      </c>
      <c r="V14" s="145"/>
      <c r="W14" s="37">
        <v>39.97</v>
      </c>
      <c r="X14" s="36" t="s">
        <v>44</v>
      </c>
      <c r="Y14" s="37">
        <v>33</v>
      </c>
      <c r="Z14" s="36"/>
      <c r="AA14" s="37">
        <v>25.97</v>
      </c>
      <c r="AB14" s="36"/>
      <c r="AC14" s="37">
        <v>25.53</v>
      </c>
      <c r="AD14" s="36"/>
      <c r="AE14" s="59">
        <f>SUM(G14:AD14)</f>
        <v>366.53999999999996</v>
      </c>
      <c r="AF14" s="60">
        <v>2</v>
      </c>
      <c r="AG14" s="60">
        <v>11</v>
      </c>
      <c r="AH14" s="61">
        <f>AE14*0.92</f>
        <v>337.21679999999998</v>
      </c>
      <c r="AI14" s="60">
        <v>8</v>
      </c>
      <c r="AJ14" s="38">
        <v>3</v>
      </c>
    </row>
    <row r="15" spans="1:36" s="1" customFormat="1" ht="20.100000000000001" customHeight="1" x14ac:dyDescent="0.3">
      <c r="A15" s="99" t="s">
        <v>2</v>
      </c>
      <c r="B15" s="97" t="s">
        <v>46</v>
      </c>
      <c r="C15" s="98">
        <v>22</v>
      </c>
      <c r="D15" s="206" t="s">
        <v>98</v>
      </c>
      <c r="E15" s="34" t="s">
        <v>6</v>
      </c>
      <c r="F15" s="85" t="s">
        <v>76</v>
      </c>
      <c r="G15" s="50">
        <v>20.72</v>
      </c>
      <c r="H15" s="51"/>
      <c r="I15" s="52">
        <v>23.75</v>
      </c>
      <c r="J15" s="51"/>
      <c r="K15" s="52">
        <v>35.46</v>
      </c>
      <c r="L15" s="51"/>
      <c r="M15" s="52">
        <v>35.369999999999997</v>
      </c>
      <c r="N15" s="51"/>
      <c r="O15" s="52">
        <v>32.03</v>
      </c>
      <c r="P15" s="51"/>
      <c r="Q15" s="52">
        <v>36.97</v>
      </c>
      <c r="R15" s="146" t="s">
        <v>18</v>
      </c>
      <c r="S15" s="52">
        <v>31.93</v>
      </c>
      <c r="T15" s="51"/>
      <c r="U15" s="146">
        <v>32.020000000000003</v>
      </c>
      <c r="V15" s="146"/>
      <c r="W15" s="52">
        <v>33.79</v>
      </c>
      <c r="X15" s="51"/>
      <c r="Y15" s="52">
        <v>35.28</v>
      </c>
      <c r="Z15" s="51"/>
      <c r="AA15" s="52">
        <v>27.04</v>
      </c>
      <c r="AB15" s="51"/>
      <c r="AC15" s="52">
        <v>26.84</v>
      </c>
      <c r="AD15" s="51"/>
      <c r="AE15" s="59">
        <f>SUM(G15:AD15)</f>
        <v>371.20000000000005</v>
      </c>
      <c r="AF15" s="60">
        <v>2</v>
      </c>
      <c r="AG15" s="60">
        <v>12</v>
      </c>
      <c r="AH15" s="61">
        <f>AE15*0.95</f>
        <v>352.64000000000004</v>
      </c>
      <c r="AI15" s="60">
        <v>13</v>
      </c>
      <c r="AJ15" s="60">
        <v>6</v>
      </c>
    </row>
    <row r="16" spans="1:36" s="1" customFormat="1" ht="20.100000000000001" customHeight="1" x14ac:dyDescent="0.3">
      <c r="A16" s="107" t="s">
        <v>37</v>
      </c>
      <c r="B16" s="97" t="s">
        <v>37</v>
      </c>
      <c r="C16" s="98">
        <v>12</v>
      </c>
      <c r="D16" s="206" t="s">
        <v>89</v>
      </c>
      <c r="E16" s="34" t="s">
        <v>71</v>
      </c>
      <c r="F16" s="85" t="s">
        <v>87</v>
      </c>
      <c r="G16" s="35">
        <v>21.34</v>
      </c>
      <c r="H16" s="36"/>
      <c r="I16" s="37">
        <v>24.31</v>
      </c>
      <c r="J16" s="36"/>
      <c r="K16" s="37">
        <v>37.69</v>
      </c>
      <c r="L16" s="36"/>
      <c r="M16" s="37">
        <v>40.94</v>
      </c>
      <c r="N16" s="36" t="s">
        <v>44</v>
      </c>
      <c r="O16" s="37">
        <v>33</v>
      </c>
      <c r="P16" s="36"/>
      <c r="Q16" s="37">
        <v>32.19</v>
      </c>
      <c r="R16" s="145"/>
      <c r="S16" s="37">
        <v>32.65</v>
      </c>
      <c r="T16" s="36"/>
      <c r="U16" s="145">
        <v>34.97</v>
      </c>
      <c r="V16" s="145"/>
      <c r="W16" s="37">
        <v>34.97</v>
      </c>
      <c r="X16" s="36"/>
      <c r="Y16" s="37">
        <v>41.43</v>
      </c>
      <c r="Z16" s="36"/>
      <c r="AA16" s="37">
        <v>30.53</v>
      </c>
      <c r="AB16" s="36"/>
      <c r="AC16" s="37">
        <v>27.06</v>
      </c>
      <c r="AD16" s="36"/>
      <c r="AE16" s="59">
        <f>SUM(G16:AD16)</f>
        <v>391.0800000000001</v>
      </c>
      <c r="AF16" s="60">
        <v>3</v>
      </c>
      <c r="AG16" s="60">
        <v>13</v>
      </c>
      <c r="AH16" s="61">
        <f>AE16*0.92</f>
        <v>359.79360000000008</v>
      </c>
      <c r="AI16" s="60">
        <v>14</v>
      </c>
      <c r="AJ16" s="38">
        <v>6</v>
      </c>
    </row>
    <row r="17" spans="1:36" s="1" customFormat="1" ht="20.100000000000001" customHeight="1" x14ac:dyDescent="0.3">
      <c r="A17" s="107" t="s">
        <v>37</v>
      </c>
      <c r="B17" s="97" t="s">
        <v>37</v>
      </c>
      <c r="C17" s="98">
        <v>11</v>
      </c>
      <c r="D17" s="206" t="s">
        <v>86</v>
      </c>
      <c r="E17" s="34" t="s">
        <v>71</v>
      </c>
      <c r="F17" s="85" t="s">
        <v>87</v>
      </c>
      <c r="G17" s="35">
        <v>25.66</v>
      </c>
      <c r="H17" s="36" t="s">
        <v>18</v>
      </c>
      <c r="I17" s="37">
        <v>25.34</v>
      </c>
      <c r="J17" s="36"/>
      <c r="K17" s="37">
        <v>34.97</v>
      </c>
      <c r="L17" s="36"/>
      <c r="M17" s="37">
        <v>35.69</v>
      </c>
      <c r="N17" s="36"/>
      <c r="O17" s="37">
        <v>37.06</v>
      </c>
      <c r="P17" s="36" t="s">
        <v>18</v>
      </c>
      <c r="Q17" s="37">
        <v>32.619999999999997</v>
      </c>
      <c r="R17" s="145"/>
      <c r="S17" s="37">
        <v>36.44</v>
      </c>
      <c r="T17" s="36"/>
      <c r="U17" s="145">
        <v>32.15</v>
      </c>
      <c r="V17" s="145"/>
      <c r="W17" s="37">
        <v>39.97</v>
      </c>
      <c r="X17" s="36" t="s">
        <v>44</v>
      </c>
      <c r="Y17" s="37">
        <v>36.909999999999997</v>
      </c>
      <c r="Z17" s="36"/>
      <c r="AA17" s="37">
        <v>27.97</v>
      </c>
      <c r="AB17" s="36"/>
      <c r="AC17" s="37">
        <v>27.31</v>
      </c>
      <c r="AD17" s="36"/>
      <c r="AE17" s="59">
        <f>SUM(G17:AD17)</f>
        <v>392.09</v>
      </c>
      <c r="AF17" s="60">
        <v>4</v>
      </c>
      <c r="AG17" s="60">
        <v>14</v>
      </c>
      <c r="AH17" s="61">
        <f>AE17*0.92</f>
        <v>360.72280000000001</v>
      </c>
      <c r="AI17" s="60">
        <v>15</v>
      </c>
      <c r="AJ17" s="38">
        <v>4</v>
      </c>
    </row>
    <row r="18" spans="1:36" s="1" customFormat="1" ht="20.100000000000001" customHeight="1" x14ac:dyDescent="0.3">
      <c r="A18" s="107" t="s">
        <v>37</v>
      </c>
      <c r="B18" s="97" t="s">
        <v>47</v>
      </c>
      <c r="C18" s="98">
        <v>21</v>
      </c>
      <c r="D18" s="206" t="s">
        <v>97</v>
      </c>
      <c r="E18" s="34" t="s">
        <v>83</v>
      </c>
      <c r="F18" s="85" t="s">
        <v>95</v>
      </c>
      <c r="G18" s="35">
        <v>23.56</v>
      </c>
      <c r="H18" s="36"/>
      <c r="I18" s="37">
        <v>27.06</v>
      </c>
      <c r="J18" s="36"/>
      <c r="K18" s="37">
        <v>40.97</v>
      </c>
      <c r="L18" s="36"/>
      <c r="M18" s="37">
        <v>34.72</v>
      </c>
      <c r="N18" s="36"/>
      <c r="O18" s="37">
        <v>36.869999999999997</v>
      </c>
      <c r="P18" s="36"/>
      <c r="Q18" s="37">
        <v>36</v>
      </c>
      <c r="R18" s="145"/>
      <c r="S18" s="37">
        <v>33.5</v>
      </c>
      <c r="T18" s="36"/>
      <c r="U18" s="145">
        <v>36.06</v>
      </c>
      <c r="V18" s="145"/>
      <c r="W18" s="37">
        <v>33.72</v>
      </c>
      <c r="X18" s="36"/>
      <c r="Y18" s="37">
        <v>34.75</v>
      </c>
      <c r="Z18" s="36"/>
      <c r="AA18" s="37">
        <v>27.97</v>
      </c>
      <c r="AB18" s="36"/>
      <c r="AC18" s="37">
        <v>28.63</v>
      </c>
      <c r="AD18" s="36"/>
      <c r="AE18" s="59">
        <f>SUM(G18:AD18)</f>
        <v>393.81000000000006</v>
      </c>
      <c r="AF18" s="60">
        <v>1</v>
      </c>
      <c r="AG18" s="60">
        <v>15</v>
      </c>
      <c r="AH18" s="61">
        <f>AE18*0.92</f>
        <v>362.30520000000007</v>
      </c>
      <c r="AI18" s="60">
        <v>17</v>
      </c>
      <c r="AJ18" s="38">
        <v>9</v>
      </c>
    </row>
    <row r="19" spans="1:36" s="1" customFormat="1" ht="20.100000000000001" customHeight="1" x14ac:dyDescent="0.3">
      <c r="A19" s="99" t="s">
        <v>4</v>
      </c>
      <c r="B19" s="97" t="s">
        <v>4</v>
      </c>
      <c r="C19" s="98">
        <v>8</v>
      </c>
      <c r="D19" s="206" t="s">
        <v>80</v>
      </c>
      <c r="E19" s="34" t="s">
        <v>7</v>
      </c>
      <c r="F19" s="85" t="s">
        <v>81</v>
      </c>
      <c r="G19" s="50">
        <v>22.37</v>
      </c>
      <c r="H19" s="51"/>
      <c r="I19" s="52">
        <v>23.25</v>
      </c>
      <c r="J19" s="51"/>
      <c r="K19" s="52">
        <v>37.47</v>
      </c>
      <c r="L19" s="51"/>
      <c r="M19" s="52">
        <v>35.75</v>
      </c>
      <c r="N19" s="51"/>
      <c r="O19" s="52">
        <v>36.909999999999997</v>
      </c>
      <c r="P19" s="51"/>
      <c r="Q19" s="52">
        <v>36.03</v>
      </c>
      <c r="R19" s="146"/>
      <c r="S19" s="52">
        <v>36.159999999999997</v>
      </c>
      <c r="T19" s="51" t="s">
        <v>44</v>
      </c>
      <c r="U19" s="146">
        <v>34.909999999999997</v>
      </c>
      <c r="V19" s="146"/>
      <c r="W19" s="52">
        <v>36.81</v>
      </c>
      <c r="X19" s="51"/>
      <c r="Y19" s="52">
        <v>37.32</v>
      </c>
      <c r="Z19" s="51"/>
      <c r="AA19" s="52">
        <v>35</v>
      </c>
      <c r="AB19" s="51" t="s">
        <v>18</v>
      </c>
      <c r="AC19" s="52">
        <v>29.1</v>
      </c>
      <c r="AD19" s="51"/>
      <c r="AE19" s="59">
        <f>SUM(G19:AD19)</f>
        <v>401.08000000000004</v>
      </c>
      <c r="AF19" s="60">
        <v>2</v>
      </c>
      <c r="AG19" s="60">
        <v>16</v>
      </c>
      <c r="AH19" s="61">
        <f>AE19*0.9</f>
        <v>360.97200000000004</v>
      </c>
      <c r="AI19" s="60">
        <v>16</v>
      </c>
      <c r="AJ19" s="60">
        <v>6</v>
      </c>
    </row>
    <row r="20" spans="1:36" s="1" customFormat="1" ht="20.100000000000001" customHeight="1" x14ac:dyDescent="0.3">
      <c r="A20" s="96" t="s">
        <v>38</v>
      </c>
      <c r="B20" s="97" t="s">
        <v>38</v>
      </c>
      <c r="C20" s="98">
        <v>14</v>
      </c>
      <c r="D20" s="206" t="s">
        <v>91</v>
      </c>
      <c r="E20" s="34" t="s">
        <v>6</v>
      </c>
      <c r="F20" s="85" t="s">
        <v>92</v>
      </c>
      <c r="G20" s="35">
        <v>21.81</v>
      </c>
      <c r="H20" s="36"/>
      <c r="I20" s="37">
        <v>30.34</v>
      </c>
      <c r="J20" s="36" t="s">
        <v>106</v>
      </c>
      <c r="K20" s="37">
        <v>36.619999999999997</v>
      </c>
      <c r="L20" s="36"/>
      <c r="M20" s="37">
        <v>39.75</v>
      </c>
      <c r="N20" s="36" t="s">
        <v>18</v>
      </c>
      <c r="O20" s="37">
        <v>39.54</v>
      </c>
      <c r="P20" s="36" t="s">
        <v>18</v>
      </c>
      <c r="Q20" s="37">
        <v>35.43</v>
      </c>
      <c r="R20" s="145"/>
      <c r="S20" s="37">
        <v>33.22</v>
      </c>
      <c r="T20" s="36"/>
      <c r="U20" s="145">
        <v>32</v>
      </c>
      <c r="V20" s="145"/>
      <c r="W20" s="37">
        <v>34.22</v>
      </c>
      <c r="X20" s="36"/>
      <c r="Y20" s="37">
        <v>39.81</v>
      </c>
      <c r="Z20" s="36" t="s">
        <v>18</v>
      </c>
      <c r="AA20" s="52">
        <v>28.19</v>
      </c>
      <c r="AB20" s="36"/>
      <c r="AC20" s="52">
        <v>32.31</v>
      </c>
      <c r="AD20" s="36" t="s">
        <v>44</v>
      </c>
      <c r="AE20" s="59">
        <f>SUM(G20:AD20)</f>
        <v>403.23999999999995</v>
      </c>
      <c r="AF20" s="60">
        <v>1</v>
      </c>
      <c r="AG20" s="60">
        <v>17</v>
      </c>
      <c r="AH20" s="61">
        <f>AE20*0.86</f>
        <v>346.78639999999996</v>
      </c>
      <c r="AI20" s="60">
        <v>12</v>
      </c>
      <c r="AJ20" s="38">
        <v>9</v>
      </c>
    </row>
    <row r="21" spans="1:36" s="1" customFormat="1" ht="20.100000000000001" customHeight="1" x14ac:dyDescent="0.25">
      <c r="A21" s="99" t="s">
        <v>2</v>
      </c>
      <c r="B21" s="97" t="s">
        <v>88</v>
      </c>
      <c r="C21" s="98">
        <v>19</v>
      </c>
      <c r="D21" s="114" t="s">
        <v>107</v>
      </c>
      <c r="E21" s="34" t="s">
        <v>6</v>
      </c>
      <c r="F21" s="85" t="s">
        <v>76</v>
      </c>
      <c r="G21" s="50">
        <v>22.81</v>
      </c>
      <c r="H21" s="51"/>
      <c r="I21" s="52">
        <v>25.07</v>
      </c>
      <c r="J21" s="51"/>
      <c r="K21" s="52">
        <v>46.84</v>
      </c>
      <c r="L21" s="51" t="s">
        <v>18</v>
      </c>
      <c r="M21" s="52">
        <v>39</v>
      </c>
      <c r="N21" s="51"/>
      <c r="O21" s="52">
        <v>36.090000000000003</v>
      </c>
      <c r="P21" s="51"/>
      <c r="Q21" s="52">
        <v>36.630000000000003</v>
      </c>
      <c r="R21" s="146"/>
      <c r="S21" s="52">
        <v>35.47</v>
      </c>
      <c r="T21" s="51"/>
      <c r="U21" s="146">
        <v>35.409999999999997</v>
      </c>
      <c r="V21" s="146"/>
      <c r="W21" s="52">
        <v>36.22</v>
      </c>
      <c r="X21" s="51"/>
      <c r="Y21" s="52">
        <v>39.22</v>
      </c>
      <c r="Z21" s="51"/>
      <c r="AA21" s="52">
        <v>30.41</v>
      </c>
      <c r="AB21" s="51"/>
      <c r="AC21" s="52">
        <v>29.09</v>
      </c>
      <c r="AD21" s="51"/>
      <c r="AE21" s="59">
        <f>SUM(G21:AD21)</f>
        <v>412.26</v>
      </c>
      <c r="AF21" s="60">
        <v>1</v>
      </c>
      <c r="AG21" s="60">
        <v>18</v>
      </c>
      <c r="AH21" s="61">
        <f>AE21*0.95</f>
        <v>391.64699999999999</v>
      </c>
      <c r="AI21" s="60">
        <v>19</v>
      </c>
      <c r="AJ21" s="60">
        <v>6</v>
      </c>
    </row>
    <row r="22" spans="1:36" s="1" customFormat="1" ht="20.100000000000001" customHeight="1" x14ac:dyDescent="0.3">
      <c r="A22" s="107" t="s">
        <v>37</v>
      </c>
      <c r="B22" s="97" t="s">
        <v>88</v>
      </c>
      <c r="C22" s="98">
        <v>13</v>
      </c>
      <c r="D22" s="206" t="s">
        <v>90</v>
      </c>
      <c r="E22" s="34" t="s">
        <v>71</v>
      </c>
      <c r="F22" s="85" t="s">
        <v>87</v>
      </c>
      <c r="G22" s="35">
        <v>23</v>
      </c>
      <c r="H22" s="36"/>
      <c r="I22" s="37">
        <v>24.62</v>
      </c>
      <c r="J22" s="36"/>
      <c r="K22" s="37">
        <v>39.630000000000003</v>
      </c>
      <c r="L22" s="36"/>
      <c r="M22" s="37">
        <v>38.68</v>
      </c>
      <c r="N22" s="36"/>
      <c r="O22" s="37">
        <v>41.09</v>
      </c>
      <c r="P22" s="36" t="s">
        <v>44</v>
      </c>
      <c r="Q22" s="37">
        <v>36</v>
      </c>
      <c r="R22" s="145"/>
      <c r="S22" s="37">
        <v>34.9</v>
      </c>
      <c r="T22" s="36"/>
      <c r="U22" s="145">
        <v>37.659999999999997</v>
      </c>
      <c r="V22" s="145"/>
      <c r="W22" s="37">
        <v>37.85</v>
      </c>
      <c r="X22" s="36"/>
      <c r="Y22" s="37">
        <v>44.22</v>
      </c>
      <c r="Z22" s="36" t="s">
        <v>44</v>
      </c>
      <c r="AA22" s="37">
        <v>35.409999999999997</v>
      </c>
      <c r="AB22" s="36" t="s">
        <v>44</v>
      </c>
      <c r="AC22" s="37">
        <v>32</v>
      </c>
      <c r="AD22" s="36"/>
      <c r="AE22" s="59">
        <f>SUM(G22:AD22)</f>
        <v>425.06000000000006</v>
      </c>
      <c r="AF22" s="60">
        <v>2</v>
      </c>
      <c r="AG22" s="60">
        <v>19</v>
      </c>
      <c r="AH22" s="61">
        <f>AE22*0.92</f>
        <v>391.05520000000007</v>
      </c>
      <c r="AI22" s="60">
        <v>18</v>
      </c>
      <c r="AJ22" s="38">
        <v>9</v>
      </c>
    </row>
    <row r="23" spans="1:36" s="1" customFormat="1" ht="20.100000000000001" customHeight="1" x14ac:dyDescent="0.3">
      <c r="A23" s="107" t="s">
        <v>38</v>
      </c>
      <c r="B23" s="97" t="s">
        <v>38</v>
      </c>
      <c r="C23" s="98">
        <v>714</v>
      </c>
      <c r="D23" s="206" t="s">
        <v>103</v>
      </c>
      <c r="E23" s="173" t="s">
        <v>104</v>
      </c>
      <c r="F23" s="85" t="s">
        <v>100</v>
      </c>
      <c r="G23" s="35">
        <v>31.81</v>
      </c>
      <c r="H23" s="36" t="s">
        <v>62</v>
      </c>
      <c r="I23" s="37">
        <v>35.340000000000003</v>
      </c>
      <c r="J23" s="36" t="s">
        <v>62</v>
      </c>
      <c r="K23" s="37">
        <v>46.62</v>
      </c>
      <c r="L23" s="36" t="s">
        <v>62</v>
      </c>
      <c r="M23" s="37">
        <v>45.94</v>
      </c>
      <c r="N23" s="36" t="s">
        <v>62</v>
      </c>
      <c r="O23" s="37">
        <v>38</v>
      </c>
      <c r="P23" s="36" t="s">
        <v>44</v>
      </c>
      <c r="Q23" s="37">
        <v>40.9</v>
      </c>
      <c r="R23" s="145"/>
      <c r="S23" s="37">
        <v>38.22</v>
      </c>
      <c r="T23" s="36" t="s">
        <v>44</v>
      </c>
      <c r="U23" s="145">
        <v>37</v>
      </c>
      <c r="V23" s="145" t="s">
        <v>44</v>
      </c>
      <c r="W23" s="37">
        <v>39.369999999999997</v>
      </c>
      <c r="X23" s="36"/>
      <c r="Y23" s="37">
        <v>38.65</v>
      </c>
      <c r="Z23" s="36"/>
      <c r="AA23" s="37">
        <v>31.85</v>
      </c>
      <c r="AB23" s="36"/>
      <c r="AC23" s="37">
        <v>32.31</v>
      </c>
      <c r="AD23" s="36" t="s">
        <v>44</v>
      </c>
      <c r="AE23" s="59">
        <f>SUM(G23:AD23)</f>
        <v>456.01000000000005</v>
      </c>
      <c r="AF23" s="60">
        <v>2</v>
      </c>
      <c r="AG23" s="60">
        <v>20</v>
      </c>
      <c r="AH23" s="61">
        <f>AE23*0.86</f>
        <v>392.16860000000003</v>
      </c>
      <c r="AI23" s="60">
        <v>20</v>
      </c>
      <c r="AJ23" s="38"/>
    </row>
    <row r="24" spans="1:36" s="1" customFormat="1" ht="20.100000000000001" customHeight="1" thickBot="1" x14ac:dyDescent="0.3">
      <c r="A24" s="112" t="s">
        <v>37</v>
      </c>
      <c r="B24" s="101" t="s">
        <v>47</v>
      </c>
      <c r="C24" s="102">
        <v>10</v>
      </c>
      <c r="D24" s="197" t="s">
        <v>108</v>
      </c>
      <c r="E24" s="141" t="s">
        <v>83</v>
      </c>
      <c r="F24" s="87" t="s">
        <v>85</v>
      </c>
      <c r="G24" s="67">
        <v>31.53</v>
      </c>
      <c r="H24" s="68"/>
      <c r="I24" s="69">
        <v>31.47</v>
      </c>
      <c r="J24" s="68"/>
      <c r="K24" s="69">
        <v>45.97</v>
      </c>
      <c r="L24" s="68" t="s">
        <v>44</v>
      </c>
      <c r="M24" s="69">
        <v>39.72</v>
      </c>
      <c r="N24" s="68" t="s">
        <v>44</v>
      </c>
      <c r="O24" s="69">
        <v>41.87</v>
      </c>
      <c r="P24" s="68" t="s">
        <v>44</v>
      </c>
      <c r="Q24" s="69">
        <v>52.62</v>
      </c>
      <c r="R24" s="156"/>
      <c r="S24" s="69">
        <v>38.5</v>
      </c>
      <c r="T24" s="68" t="s">
        <v>44</v>
      </c>
      <c r="U24" s="156">
        <v>41.06</v>
      </c>
      <c r="V24" s="156" t="s">
        <v>44</v>
      </c>
      <c r="W24" s="69">
        <v>46.54</v>
      </c>
      <c r="X24" s="68"/>
      <c r="Y24" s="69">
        <v>42.69</v>
      </c>
      <c r="Z24" s="68"/>
      <c r="AA24" s="69">
        <v>37.97</v>
      </c>
      <c r="AB24" s="68" t="s">
        <v>62</v>
      </c>
      <c r="AC24" s="69">
        <v>37.97</v>
      </c>
      <c r="AD24" s="68" t="s">
        <v>62</v>
      </c>
      <c r="AE24" s="62">
        <f>SUM(G24:AD24)</f>
        <v>487.91000000000008</v>
      </c>
      <c r="AF24" s="63">
        <v>2</v>
      </c>
      <c r="AG24" s="63">
        <v>21</v>
      </c>
      <c r="AH24" s="75">
        <f>AE24*0.92</f>
        <v>448.87720000000007</v>
      </c>
      <c r="AI24" s="63">
        <v>21</v>
      </c>
      <c r="AJ24" s="70">
        <v>6</v>
      </c>
    </row>
    <row r="25" spans="1:36" s="1" customFormat="1" ht="18.75" x14ac:dyDescent="0.25">
      <c r="A25" s="14"/>
      <c r="B25" s="14"/>
      <c r="C25" s="14"/>
      <c r="D25" s="14"/>
      <c r="E25" s="14"/>
      <c r="F25" s="14"/>
      <c r="G25" s="18"/>
      <c r="H25" s="18"/>
      <c r="I25" s="18"/>
      <c r="J25" s="18"/>
      <c r="K25" s="18"/>
      <c r="L25" s="18"/>
      <c r="M25" s="18"/>
      <c r="N25" s="18"/>
      <c r="O25" s="18"/>
      <c r="P25" s="18"/>
      <c r="Q25" s="18"/>
      <c r="R25" s="18"/>
      <c r="S25" s="18"/>
      <c r="T25" s="18"/>
      <c r="U25" s="18"/>
      <c r="V25" s="18"/>
      <c r="W25" s="18"/>
      <c r="X25" s="18"/>
      <c r="Y25" s="18"/>
      <c r="Z25" s="18"/>
      <c r="AA25" s="18"/>
      <c r="AB25" s="18"/>
      <c r="AC25" s="18"/>
      <c r="AD25" s="18"/>
      <c r="AE25" s="22"/>
      <c r="AF25" s="14"/>
      <c r="AG25" s="14"/>
      <c r="AH25" s="14" t="s">
        <v>42</v>
      </c>
      <c r="AI25" s="14"/>
      <c r="AJ25" s="10"/>
    </row>
    <row r="26" spans="1:36" s="1" customFormat="1" ht="18.75" x14ac:dyDescent="0.25">
      <c r="A26" s="21" t="s">
        <v>19</v>
      </c>
      <c r="B26" s="21"/>
      <c r="C26" s="21"/>
      <c r="D26" s="10"/>
      <c r="E26" s="21" t="s">
        <v>20</v>
      </c>
      <c r="F26" s="2"/>
      <c r="G26" s="110"/>
      <c r="H26" s="2"/>
      <c r="I26" s="110"/>
      <c r="J26" s="110"/>
      <c r="K26" s="110"/>
      <c r="L26" s="2"/>
      <c r="M26" s="110"/>
      <c r="N26" s="2"/>
      <c r="O26" s="110"/>
      <c r="P26" s="2"/>
      <c r="Q26" s="2"/>
      <c r="R26" s="2"/>
      <c r="S26" s="2"/>
      <c r="T26" s="2"/>
      <c r="U26" s="2"/>
      <c r="V26" s="2"/>
      <c r="W26" s="2"/>
      <c r="X26" s="2"/>
      <c r="Y26" s="2"/>
      <c r="Z26" s="2"/>
      <c r="AA26" s="2"/>
      <c r="AB26" s="2"/>
      <c r="AC26" s="2"/>
      <c r="AD26" s="2"/>
      <c r="AE26" s="22"/>
      <c r="AF26" s="14"/>
      <c r="AG26" s="14"/>
      <c r="AH26" s="14"/>
      <c r="AI26" s="14"/>
      <c r="AJ26" s="10"/>
    </row>
    <row r="27" spans="1:36" s="1" customFormat="1" ht="18.75" x14ac:dyDescent="0.25">
      <c r="A27" s="2"/>
      <c r="B27" s="2"/>
      <c r="C27" s="2"/>
      <c r="E27" s="21" t="s">
        <v>21</v>
      </c>
      <c r="F27" s="2"/>
      <c r="G27" s="110"/>
      <c r="H27" s="2"/>
      <c r="I27" s="110"/>
      <c r="J27" s="110"/>
      <c r="K27" s="110"/>
      <c r="L27" s="2"/>
      <c r="M27" s="110"/>
      <c r="N27" s="2"/>
      <c r="O27" s="110"/>
      <c r="P27" s="2"/>
      <c r="Q27" s="2"/>
      <c r="R27" s="2"/>
      <c r="S27" s="2"/>
      <c r="T27" s="2"/>
      <c r="U27" s="2"/>
      <c r="V27" s="2"/>
      <c r="W27" s="2"/>
      <c r="X27" s="2"/>
      <c r="Y27" s="2"/>
      <c r="Z27" s="2"/>
      <c r="AA27" s="2"/>
      <c r="AB27" s="2"/>
      <c r="AC27" s="2"/>
      <c r="AD27" s="2"/>
      <c r="AE27" s="110"/>
    </row>
    <row r="28" spans="1:36" s="1" customFormat="1" ht="18.75" customHeight="1" x14ac:dyDescent="0.25">
      <c r="A28" s="22"/>
      <c r="B28" s="110"/>
      <c r="C28" s="110"/>
      <c r="E28" s="21" t="s">
        <v>22</v>
      </c>
      <c r="F28" s="2"/>
      <c r="G28" s="110"/>
      <c r="H28" s="2"/>
      <c r="I28" s="110"/>
      <c r="J28" s="110"/>
      <c r="K28" s="110"/>
      <c r="L28" s="110"/>
      <c r="M28" s="110"/>
      <c r="N28" s="110"/>
      <c r="O28" s="110"/>
      <c r="P28" s="110"/>
      <c r="Q28" s="110"/>
      <c r="R28" s="110"/>
      <c r="S28" s="110"/>
      <c r="T28" s="110"/>
      <c r="U28" s="110"/>
      <c r="V28" s="110"/>
      <c r="W28" s="110"/>
      <c r="X28" s="110"/>
      <c r="Y28" s="110"/>
      <c r="Z28" s="110"/>
      <c r="AA28" s="110"/>
      <c r="AB28" s="110"/>
      <c r="AC28" s="110"/>
      <c r="AD28" s="110"/>
      <c r="AE28" s="110"/>
    </row>
    <row r="29" spans="1:36" s="1" customFormat="1" ht="18.75" customHeight="1" x14ac:dyDescent="0.25">
      <c r="A29" s="22"/>
      <c r="B29" s="110"/>
      <c r="C29" s="110"/>
      <c r="E29" s="23" t="s">
        <v>36</v>
      </c>
      <c r="F29" s="2"/>
      <c r="G29" s="110"/>
      <c r="H29" s="2"/>
      <c r="I29" s="110"/>
      <c r="J29" s="110"/>
      <c r="K29" s="110"/>
      <c r="L29" s="110"/>
      <c r="M29" s="110"/>
      <c r="N29" s="110"/>
      <c r="O29" s="110"/>
      <c r="P29" s="110"/>
      <c r="Q29" s="110"/>
      <c r="R29" s="110"/>
      <c r="S29" s="110"/>
      <c r="T29" s="110"/>
      <c r="U29" s="110"/>
      <c r="V29" s="110"/>
      <c r="W29" s="110"/>
      <c r="X29" s="110"/>
      <c r="Y29" s="110"/>
      <c r="Z29" s="110"/>
      <c r="AA29" s="110"/>
      <c r="AB29" s="110"/>
      <c r="AC29" s="110"/>
      <c r="AD29" s="110"/>
      <c r="AE29" s="110"/>
    </row>
    <row r="30" spans="1:36" s="1" customFormat="1" ht="18.75" x14ac:dyDescent="0.25">
      <c r="A30" s="22"/>
      <c r="B30" s="110"/>
      <c r="C30" s="110"/>
      <c r="D30" s="23"/>
      <c r="E30" s="110"/>
      <c r="F30" s="2"/>
      <c r="G30" s="110"/>
      <c r="H30" s="2"/>
      <c r="I30" s="110"/>
      <c r="J30" s="110"/>
      <c r="K30" s="110"/>
      <c r="L30" s="110"/>
      <c r="M30" s="110"/>
      <c r="N30" s="110"/>
      <c r="O30" s="110"/>
      <c r="P30" s="110"/>
      <c r="Q30" s="110"/>
      <c r="R30" s="110"/>
      <c r="S30" s="110"/>
      <c r="T30" s="110"/>
      <c r="U30" s="110"/>
      <c r="V30" s="110"/>
      <c r="W30" s="110"/>
      <c r="X30" s="110"/>
      <c r="Y30" s="110"/>
      <c r="Z30" s="110"/>
      <c r="AA30" s="110"/>
      <c r="AB30" s="110"/>
      <c r="AC30" s="110"/>
      <c r="AD30" s="110"/>
      <c r="AE30" s="110"/>
    </row>
    <row r="31" spans="1:36" s="33" customFormat="1" ht="19.5" x14ac:dyDescent="0.3">
      <c r="A31" s="30" t="s">
        <v>63</v>
      </c>
      <c r="B31" s="31"/>
      <c r="C31" s="31"/>
      <c r="D31" s="24"/>
      <c r="E31" s="31"/>
      <c r="F31" s="24"/>
      <c r="G31" s="31"/>
      <c r="I31" s="31"/>
      <c r="J31" s="31"/>
      <c r="K31" s="31"/>
      <c r="L31" s="31"/>
      <c r="M31" s="31"/>
      <c r="N31" s="24"/>
      <c r="O31" s="31"/>
      <c r="P31" s="31"/>
      <c r="Q31" s="31"/>
      <c r="R31" s="31"/>
      <c r="S31" s="31"/>
      <c r="T31" s="31"/>
      <c r="U31" s="31"/>
      <c r="V31" s="31"/>
      <c r="W31" s="31"/>
      <c r="X31" s="31"/>
      <c r="Y31" s="31"/>
      <c r="Z31" s="31"/>
      <c r="AA31" s="31"/>
      <c r="AB31" s="31"/>
      <c r="AC31" s="31"/>
      <c r="AD31" s="31"/>
      <c r="AE31" s="31"/>
      <c r="AF31" s="39"/>
      <c r="AG31" s="32"/>
      <c r="AH31" s="32"/>
      <c r="AI31" s="32"/>
    </row>
    <row r="32" spans="1:36" s="1" customFormat="1" ht="18.75" x14ac:dyDescent="0.25">
      <c r="A32" s="30" t="s">
        <v>73</v>
      </c>
      <c r="B32" s="110"/>
      <c r="C32" s="110"/>
      <c r="D32" s="2"/>
      <c r="E32" s="110"/>
      <c r="F32" s="2"/>
      <c r="G32" s="110"/>
      <c r="H32" s="2"/>
      <c r="I32" s="110"/>
      <c r="J32" s="110"/>
      <c r="K32" s="110"/>
      <c r="L32" s="110"/>
      <c r="M32" s="110"/>
      <c r="N32" s="2"/>
      <c r="O32" s="110"/>
      <c r="P32" s="110"/>
      <c r="Q32" s="110"/>
      <c r="R32" s="110"/>
      <c r="S32" s="110"/>
      <c r="T32" s="110"/>
      <c r="U32" s="110"/>
      <c r="V32" s="110"/>
      <c r="W32" s="110"/>
      <c r="X32" s="110"/>
      <c r="Y32" s="110"/>
      <c r="Z32" s="110"/>
      <c r="AA32" s="110"/>
      <c r="AB32" s="110"/>
      <c r="AC32" s="110"/>
      <c r="AD32" s="110"/>
      <c r="AE32" s="110"/>
      <c r="AF32" s="39"/>
      <c r="AG32" s="14"/>
      <c r="AH32" s="14"/>
      <c r="AI32" s="14"/>
    </row>
    <row r="33" spans="1:36" s="1" customFormat="1" ht="18.75" x14ac:dyDescent="0.25">
      <c r="A33" s="46" t="s">
        <v>53</v>
      </c>
      <c r="B33" s="110"/>
      <c r="C33" s="110"/>
      <c r="D33" s="2"/>
      <c r="E33" s="110"/>
      <c r="F33" s="2"/>
      <c r="G33" s="110"/>
      <c r="H33" s="2"/>
      <c r="I33" s="110"/>
      <c r="J33" s="110"/>
      <c r="K33" s="110"/>
      <c r="L33" s="2"/>
      <c r="M33" s="110"/>
      <c r="N33" s="2"/>
      <c r="O33" s="110"/>
      <c r="P33" s="2"/>
      <c r="Q33" s="2"/>
      <c r="R33" s="2"/>
      <c r="S33" s="2"/>
      <c r="T33" s="2"/>
      <c r="U33" s="2"/>
      <c r="V33" s="2"/>
      <c r="W33" s="2"/>
      <c r="X33" s="2"/>
      <c r="Y33" s="2"/>
      <c r="Z33" s="2"/>
      <c r="AA33" s="2"/>
      <c r="AB33" s="2"/>
      <c r="AC33" s="2"/>
      <c r="AD33" s="2"/>
      <c r="AE33" s="110"/>
      <c r="AF33" s="39"/>
      <c r="AG33" s="14"/>
      <c r="AH33" s="14"/>
      <c r="AI33" s="14"/>
    </row>
    <row r="34" spans="1:36" s="1" customFormat="1" ht="18.75" x14ac:dyDescent="0.25">
      <c r="A34" s="21"/>
      <c r="B34" s="110"/>
      <c r="C34" s="110"/>
      <c r="D34" s="2"/>
      <c r="E34" s="110"/>
      <c r="F34" s="2"/>
      <c r="G34" s="110"/>
      <c r="H34" s="2"/>
      <c r="I34" s="110"/>
      <c r="J34" s="110"/>
      <c r="K34" s="110"/>
      <c r="L34" s="2"/>
      <c r="M34" s="110"/>
      <c r="N34" s="2"/>
      <c r="O34" s="110"/>
      <c r="P34" s="2"/>
      <c r="Q34" s="2"/>
      <c r="R34" s="2"/>
      <c r="S34" s="2"/>
      <c r="T34" s="2"/>
      <c r="U34" s="2"/>
      <c r="V34" s="2"/>
      <c r="W34" s="2"/>
      <c r="X34" s="2"/>
      <c r="Y34" s="2"/>
      <c r="Z34" s="2"/>
      <c r="AA34" s="2"/>
      <c r="AB34" s="2"/>
      <c r="AC34" s="2"/>
      <c r="AD34" s="2"/>
      <c r="AE34" s="110"/>
      <c r="AF34" s="39"/>
      <c r="AG34" s="14"/>
      <c r="AH34" s="14"/>
      <c r="AI34" s="14"/>
    </row>
    <row r="35" spans="1:36" s="1" customFormat="1" ht="18.75" x14ac:dyDescent="0.25">
      <c r="A35" s="25" t="s">
        <v>110</v>
      </c>
      <c r="B35" s="26"/>
      <c r="C35" s="26"/>
      <c r="D35" s="26"/>
      <c r="E35" s="26"/>
      <c r="F35" s="26"/>
      <c r="G35" s="26"/>
      <c r="H35" s="26"/>
      <c r="I35" s="26"/>
      <c r="J35" s="26"/>
      <c r="K35" s="26"/>
      <c r="L35" s="26"/>
      <c r="M35" s="26"/>
      <c r="N35" s="26"/>
      <c r="O35" s="26"/>
      <c r="P35" s="26"/>
      <c r="Q35" s="26"/>
      <c r="R35" s="26"/>
      <c r="S35" s="26"/>
      <c r="T35" s="26"/>
      <c r="U35" s="26"/>
      <c r="V35" s="26"/>
      <c r="W35" s="26"/>
      <c r="X35" s="26"/>
      <c r="Y35" s="26"/>
      <c r="Z35" s="26"/>
      <c r="AA35" s="26"/>
      <c r="AB35" s="26"/>
      <c r="AC35" s="26"/>
      <c r="AD35" s="26"/>
      <c r="AE35" s="26"/>
      <c r="AF35" s="14"/>
      <c r="AG35" s="14"/>
      <c r="AH35" s="14"/>
      <c r="AI35" s="14"/>
    </row>
    <row r="36" spans="1:36" s="1" customFormat="1" ht="18.75" x14ac:dyDescent="0.25">
      <c r="A36" s="25" t="s">
        <v>109</v>
      </c>
      <c r="B36" s="26"/>
      <c r="C36" s="26"/>
      <c r="D36" s="26"/>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14"/>
      <c r="AG36" s="14"/>
      <c r="AH36" s="14"/>
      <c r="AI36" s="14"/>
    </row>
    <row r="37" spans="1:36" s="1" customFormat="1" ht="18.75" x14ac:dyDescent="0.25">
      <c r="A37" s="25" t="s">
        <v>45</v>
      </c>
      <c r="B37" s="26"/>
      <c r="C37" s="26"/>
      <c r="D37" s="26"/>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14"/>
      <c r="AG37" s="14"/>
      <c r="AH37" s="14"/>
      <c r="AI37" s="14"/>
    </row>
    <row r="38" spans="1:36" s="1" customFormat="1" ht="18.75" x14ac:dyDescent="0.25">
      <c r="A38" s="25"/>
      <c r="B38" s="26"/>
      <c r="C38" s="26"/>
      <c r="D38" s="26"/>
      <c r="E38" s="26"/>
      <c r="F38" s="26"/>
      <c r="G38" s="26"/>
      <c r="H38" s="26"/>
      <c r="I38" s="26"/>
      <c r="J38" s="26"/>
      <c r="K38" s="26"/>
      <c r="L38" s="26"/>
      <c r="M38" s="26"/>
      <c r="N38" s="26"/>
      <c r="O38" s="26"/>
      <c r="P38" s="26"/>
      <c r="Q38" s="26"/>
      <c r="R38" s="26"/>
      <c r="S38" s="26"/>
      <c r="T38" s="26"/>
      <c r="U38" s="26"/>
      <c r="V38" s="26"/>
      <c r="W38" s="26"/>
      <c r="X38" s="26"/>
      <c r="Y38" s="26"/>
      <c r="Z38" s="26"/>
      <c r="AA38" s="26"/>
      <c r="AB38" s="26"/>
      <c r="AC38" s="26"/>
      <c r="AD38" s="26"/>
      <c r="AE38" s="26"/>
      <c r="AF38" s="14"/>
      <c r="AG38" s="14"/>
      <c r="AH38" s="14"/>
      <c r="AI38" s="14"/>
    </row>
    <row r="39" spans="1:36" s="1" customFormat="1" ht="18.75" x14ac:dyDescent="0.25">
      <c r="A39" s="22"/>
      <c r="B39" s="110"/>
      <c r="C39" s="110"/>
      <c r="D39" s="110"/>
      <c r="E39" s="110"/>
      <c r="F39" s="110"/>
      <c r="G39" s="110"/>
      <c r="H39" s="110"/>
      <c r="I39" s="110"/>
      <c r="J39" s="110"/>
      <c r="K39" s="110"/>
      <c r="L39" s="110"/>
      <c r="M39" s="110"/>
      <c r="N39" s="110"/>
      <c r="O39" s="110"/>
      <c r="P39" s="110"/>
      <c r="Q39" s="110"/>
      <c r="R39" s="110"/>
      <c r="S39" s="110"/>
      <c r="T39" s="110"/>
      <c r="U39" s="110"/>
      <c r="V39" s="110"/>
      <c r="W39" s="110"/>
      <c r="X39" s="110"/>
      <c r="Y39" s="110"/>
      <c r="Z39" s="110"/>
      <c r="AA39" s="110"/>
      <c r="AB39" s="110"/>
      <c r="AC39" s="110"/>
      <c r="AD39" s="110"/>
      <c r="AE39" s="110"/>
      <c r="AF39" s="14"/>
      <c r="AG39" s="14"/>
      <c r="AH39" s="14"/>
      <c r="AI39" s="14"/>
    </row>
    <row r="40" spans="1:36" s="1" customFormat="1" ht="18.75" x14ac:dyDescent="0.25">
      <c r="A40" s="27" t="s">
        <v>23</v>
      </c>
      <c r="B40" s="110"/>
      <c r="C40" s="110"/>
      <c r="D40" s="110"/>
      <c r="E40" s="110"/>
      <c r="F40" s="110"/>
      <c r="G40" s="110"/>
      <c r="H40" s="110"/>
      <c r="I40" s="110"/>
      <c r="J40" s="110"/>
      <c r="K40" s="110"/>
      <c r="L40" s="110"/>
      <c r="M40" s="110"/>
      <c r="N40" s="110"/>
      <c r="O40" s="110"/>
      <c r="P40" s="110"/>
      <c r="Q40" s="110"/>
      <c r="R40" s="110"/>
      <c r="S40" s="110"/>
      <c r="T40" s="110"/>
      <c r="U40" s="110"/>
      <c r="V40" s="110"/>
      <c r="W40" s="110"/>
      <c r="X40" s="110"/>
      <c r="Y40" s="110"/>
      <c r="Z40" s="110"/>
      <c r="AA40" s="110"/>
      <c r="AB40" s="110"/>
      <c r="AC40" s="110"/>
      <c r="AD40" s="110"/>
      <c r="AE40" s="110"/>
      <c r="AF40" s="14"/>
      <c r="AG40" s="14"/>
      <c r="AH40" s="14"/>
      <c r="AI40" s="14"/>
    </row>
    <row r="41" spans="1:36" s="1" customFormat="1" ht="18.75" x14ac:dyDescent="0.25">
      <c r="A41" s="27"/>
      <c r="B41" s="110"/>
      <c r="C41" s="110" t="s">
        <v>24</v>
      </c>
      <c r="D41" s="110"/>
      <c r="E41" s="110"/>
      <c r="F41" s="110"/>
      <c r="G41" s="110"/>
      <c r="H41" s="110"/>
      <c r="I41" s="82" t="s">
        <v>25</v>
      </c>
      <c r="J41" s="110"/>
      <c r="K41" s="110"/>
      <c r="L41" s="110"/>
      <c r="M41" s="110"/>
      <c r="N41" s="110"/>
      <c r="O41" s="110"/>
      <c r="P41" s="110"/>
      <c r="Q41" s="110"/>
      <c r="R41" s="110"/>
      <c r="S41" s="110"/>
      <c r="T41" s="110"/>
      <c r="U41" s="110"/>
      <c r="V41" s="110"/>
      <c r="W41" s="110"/>
      <c r="X41" s="110"/>
      <c r="Y41" s="110"/>
      <c r="Z41" s="110"/>
      <c r="AA41" s="110"/>
      <c r="AB41" s="110"/>
      <c r="AC41" s="110"/>
      <c r="AD41" s="110"/>
      <c r="AE41" s="110"/>
      <c r="AF41" s="14"/>
      <c r="AG41" s="13"/>
      <c r="AH41" s="13"/>
      <c r="AI41" s="13"/>
    </row>
    <row r="42" spans="1:36" s="1" customFormat="1" ht="18.75" x14ac:dyDescent="0.25">
      <c r="A42" s="27"/>
      <c r="B42" s="110"/>
      <c r="C42" s="110" t="s">
        <v>26</v>
      </c>
      <c r="D42" s="110"/>
      <c r="E42" s="110"/>
      <c r="F42" s="110"/>
      <c r="G42" s="110"/>
      <c r="H42" s="110"/>
      <c r="I42" s="111" t="s">
        <v>27</v>
      </c>
      <c r="J42" s="110"/>
      <c r="K42" s="110"/>
      <c r="L42" s="110"/>
      <c r="M42" s="110"/>
      <c r="N42" s="110"/>
      <c r="O42" s="110"/>
      <c r="P42" s="110"/>
      <c r="Q42" s="110"/>
      <c r="R42" s="110"/>
      <c r="S42" s="110"/>
      <c r="T42" s="110"/>
      <c r="U42" s="110"/>
      <c r="V42" s="110"/>
      <c r="W42" s="110"/>
      <c r="X42" s="110"/>
      <c r="Y42" s="110"/>
      <c r="Z42" s="110"/>
      <c r="AA42" s="110"/>
      <c r="AB42" s="110"/>
      <c r="AC42" s="110"/>
      <c r="AD42" s="110"/>
      <c r="AE42" s="110"/>
      <c r="AF42" s="14"/>
      <c r="AG42" s="13"/>
      <c r="AH42" s="13"/>
      <c r="AI42" s="13"/>
    </row>
    <row r="43" spans="1:36" s="1" customFormat="1" ht="18.75" x14ac:dyDescent="0.25">
      <c r="A43" s="123" t="s">
        <v>28</v>
      </c>
      <c r="B43" s="123"/>
      <c r="C43" s="123"/>
      <c r="D43" s="123"/>
      <c r="E43" s="123"/>
      <c r="F43" s="123"/>
      <c r="G43" s="123"/>
      <c r="H43" s="123"/>
      <c r="I43" s="127" t="s">
        <v>29</v>
      </c>
      <c r="J43" s="126"/>
      <c r="K43" s="126"/>
      <c r="L43" s="126"/>
      <c r="M43" s="126"/>
      <c r="N43" s="126"/>
      <c r="O43" s="126"/>
      <c r="P43" s="126"/>
      <c r="Q43" s="126"/>
      <c r="R43" s="126"/>
      <c r="S43" s="126"/>
      <c r="T43" s="126"/>
      <c r="U43" s="126"/>
      <c r="V43" s="126"/>
      <c r="W43" s="126"/>
      <c r="X43" s="126"/>
      <c r="Y43" s="126"/>
      <c r="Z43" s="126"/>
      <c r="AA43" s="126"/>
      <c r="AB43" s="126"/>
      <c r="AC43" s="126"/>
      <c r="AD43" s="126"/>
      <c r="AE43" s="126"/>
      <c r="AF43" s="126"/>
      <c r="AG43" s="13"/>
      <c r="AH43" s="13"/>
      <c r="AI43" s="13"/>
    </row>
    <row r="44" spans="1:36" ht="18.75" x14ac:dyDescent="0.25">
      <c r="A44" s="123" t="s">
        <v>30</v>
      </c>
      <c r="B44" s="123"/>
      <c r="C44" s="123"/>
      <c r="D44" s="123"/>
      <c r="E44" s="123"/>
      <c r="F44" s="123"/>
      <c r="G44" s="123"/>
      <c r="H44" s="123"/>
      <c r="I44" s="126" t="s">
        <v>31</v>
      </c>
      <c r="J44" s="126"/>
      <c r="K44" s="126"/>
      <c r="L44" s="126"/>
      <c r="M44" s="126"/>
      <c r="N44" s="126"/>
      <c r="O44" s="126"/>
      <c r="P44" s="126"/>
      <c r="Q44" s="126"/>
      <c r="R44" s="126"/>
      <c r="S44" s="126"/>
      <c r="T44" s="126"/>
      <c r="U44" s="126"/>
      <c r="V44" s="126"/>
      <c r="W44" s="126"/>
      <c r="X44" s="126"/>
      <c r="Y44" s="126"/>
      <c r="Z44" s="126"/>
      <c r="AA44" s="126"/>
      <c r="AB44" s="126"/>
      <c r="AC44" s="126"/>
      <c r="AD44" s="126"/>
      <c r="AE44" s="126"/>
      <c r="AF44" s="126"/>
      <c r="AG44" s="2"/>
      <c r="AH44" s="2"/>
      <c r="AI44" s="2"/>
      <c r="AJ44" s="1"/>
    </row>
    <row r="45" spans="1:36" s="1" customFormat="1" ht="18.75" x14ac:dyDescent="0.25">
      <c r="A45" s="123" t="s">
        <v>32</v>
      </c>
      <c r="B45" s="123"/>
      <c r="C45" s="123"/>
      <c r="D45" s="123"/>
      <c r="E45" s="123"/>
      <c r="F45" s="123"/>
      <c r="G45" s="123"/>
      <c r="H45" s="123"/>
      <c r="I45" s="126" t="s">
        <v>33</v>
      </c>
      <c r="J45" s="126"/>
      <c r="K45" s="126"/>
      <c r="L45" s="126"/>
      <c r="M45" s="126"/>
      <c r="N45" s="126"/>
      <c r="O45" s="126"/>
      <c r="P45" s="126"/>
      <c r="Q45" s="126"/>
      <c r="R45" s="126"/>
      <c r="S45" s="126"/>
      <c r="T45" s="126"/>
      <c r="U45" s="126"/>
      <c r="V45" s="126"/>
      <c r="W45" s="126"/>
      <c r="X45" s="126"/>
      <c r="Y45" s="126"/>
      <c r="Z45" s="126"/>
      <c r="AA45" s="126"/>
      <c r="AB45" s="126"/>
      <c r="AC45" s="126"/>
      <c r="AD45" s="126"/>
      <c r="AE45" s="126"/>
      <c r="AF45" s="126"/>
      <c r="AG45" s="2"/>
      <c r="AH45" s="2"/>
      <c r="AI45" s="2"/>
    </row>
    <row r="46" spans="1:36" s="1" customFormat="1" ht="18.75" x14ac:dyDescent="0.25">
      <c r="A46" s="28"/>
      <c r="B46" s="28"/>
      <c r="C46" s="28"/>
      <c r="D46" s="28"/>
      <c r="E46" s="28"/>
      <c r="F46" s="28"/>
      <c r="G46" s="28"/>
      <c r="H46" s="28"/>
      <c r="I46" s="28"/>
      <c r="J46" s="110"/>
      <c r="K46" s="110"/>
      <c r="L46" s="110"/>
      <c r="M46" s="110"/>
      <c r="N46" s="110"/>
      <c r="O46" s="110"/>
      <c r="P46" s="110"/>
      <c r="Q46" s="110"/>
      <c r="R46" s="110"/>
      <c r="S46" s="110"/>
      <c r="T46" s="110"/>
      <c r="U46" s="110"/>
      <c r="V46" s="110"/>
      <c r="W46" s="110"/>
      <c r="X46" s="110"/>
      <c r="Y46" s="110"/>
      <c r="Z46" s="110"/>
      <c r="AA46" s="110"/>
      <c r="AB46" s="110"/>
      <c r="AC46" s="110"/>
      <c r="AD46" s="110"/>
      <c r="AE46" s="110"/>
      <c r="AF46" s="14"/>
      <c r="AG46" s="2"/>
      <c r="AH46" s="2"/>
      <c r="AI46" s="2"/>
      <c r="AJ46" s="11"/>
    </row>
    <row r="47" spans="1:36" s="1" customFormat="1" ht="18.75" x14ac:dyDescent="0.25">
      <c r="A47" s="27" t="s">
        <v>34</v>
      </c>
      <c r="B47" s="110"/>
      <c r="C47" s="110"/>
      <c r="D47" s="28"/>
      <c r="E47" s="28"/>
      <c r="F47" s="28"/>
      <c r="G47" s="28"/>
      <c r="H47" s="28"/>
      <c r="I47" s="28"/>
      <c r="J47" s="110"/>
      <c r="K47" s="110"/>
      <c r="L47" s="110"/>
      <c r="M47" s="110"/>
      <c r="N47" s="110"/>
      <c r="O47" s="110"/>
      <c r="P47" s="110"/>
      <c r="Q47" s="110"/>
      <c r="R47" s="110"/>
      <c r="S47" s="110"/>
      <c r="T47" s="110"/>
      <c r="U47" s="110"/>
      <c r="V47" s="110"/>
      <c r="W47" s="110"/>
      <c r="X47" s="110"/>
      <c r="Y47" s="110"/>
      <c r="Z47" s="110"/>
      <c r="AA47" s="110"/>
      <c r="AB47" s="110"/>
      <c r="AC47" s="110"/>
      <c r="AD47" s="110"/>
      <c r="AE47" s="110"/>
      <c r="AF47" s="14"/>
      <c r="AG47" s="2"/>
      <c r="AH47" s="2"/>
      <c r="AI47" s="2"/>
    </row>
    <row r="48" spans="1:36" s="1" customFormat="1" ht="18.75" x14ac:dyDescent="0.25">
      <c r="A48" s="122" t="s">
        <v>64</v>
      </c>
      <c r="B48" s="123"/>
      <c r="C48" s="123"/>
      <c r="D48" s="123"/>
      <c r="E48" s="123"/>
      <c r="F48" s="123"/>
      <c r="G48" s="123"/>
      <c r="H48" s="123"/>
      <c r="I48" s="109" t="s">
        <v>66</v>
      </c>
      <c r="J48" s="29"/>
      <c r="K48" s="29"/>
      <c r="L48" s="29"/>
      <c r="M48" s="29"/>
      <c r="N48" s="29"/>
      <c r="O48" s="29"/>
      <c r="P48" s="29"/>
      <c r="Q48" s="29"/>
      <c r="R48" s="29"/>
      <c r="S48" s="29"/>
      <c r="T48" s="29"/>
      <c r="U48" s="29"/>
      <c r="V48" s="29"/>
      <c r="W48" s="29"/>
      <c r="X48" s="29"/>
      <c r="Y48" s="29"/>
      <c r="Z48" s="29"/>
      <c r="AA48" s="29"/>
      <c r="AB48" s="29"/>
      <c r="AC48" s="29"/>
      <c r="AD48" s="29"/>
      <c r="AE48" s="29"/>
      <c r="AF48" s="40"/>
      <c r="AG48" s="2"/>
      <c r="AH48" s="2"/>
      <c r="AI48" s="2"/>
    </row>
    <row r="49" spans="1:36" s="1" customFormat="1" ht="18.75" x14ac:dyDescent="0.25">
      <c r="A49" s="122" t="s">
        <v>65</v>
      </c>
      <c r="B49" s="123"/>
      <c r="C49" s="123"/>
      <c r="D49" s="123"/>
      <c r="E49" s="123"/>
      <c r="F49" s="123"/>
      <c r="G49" s="123"/>
      <c r="H49" s="123"/>
      <c r="I49" s="124" t="s">
        <v>67</v>
      </c>
      <c r="J49" s="125"/>
      <c r="K49" s="125"/>
      <c r="L49" s="125"/>
      <c r="M49" s="125"/>
      <c r="N49" s="125"/>
      <c r="O49" s="125"/>
      <c r="P49" s="125"/>
      <c r="Q49" s="125"/>
      <c r="R49" s="125"/>
      <c r="S49" s="125"/>
      <c r="T49" s="125"/>
      <c r="U49" s="125"/>
      <c r="V49" s="125"/>
      <c r="W49" s="125"/>
      <c r="X49" s="125"/>
      <c r="Y49" s="125"/>
      <c r="Z49" s="125"/>
      <c r="AA49" s="125"/>
      <c r="AB49" s="125"/>
      <c r="AC49" s="125"/>
      <c r="AD49" s="125"/>
      <c r="AE49" s="125"/>
      <c r="AF49" s="125"/>
      <c r="AG49" s="2"/>
      <c r="AH49" s="2"/>
      <c r="AI49" s="2"/>
    </row>
    <row r="50" spans="1:36" s="1" customFormat="1" ht="18.75" x14ac:dyDescent="0.25">
      <c r="B50" s="16"/>
      <c r="C50" s="16"/>
      <c r="D50" s="17"/>
      <c r="G50" s="2"/>
      <c r="H50" s="2"/>
      <c r="I50" s="2"/>
      <c r="J50" s="2"/>
      <c r="K50" s="2"/>
      <c r="L50" s="2"/>
      <c r="M50" s="2"/>
      <c r="N50" s="2"/>
      <c r="O50" s="2"/>
      <c r="P50" s="2"/>
      <c r="Q50" s="2"/>
      <c r="R50" s="2"/>
      <c r="S50" s="2"/>
      <c r="T50" s="2"/>
      <c r="U50" s="2"/>
      <c r="V50" s="2"/>
      <c r="W50" s="2"/>
      <c r="X50" s="2"/>
      <c r="Y50" s="2"/>
      <c r="Z50" s="2"/>
      <c r="AA50" s="2"/>
      <c r="AB50" s="2"/>
      <c r="AC50" s="2"/>
      <c r="AD50" s="2"/>
      <c r="AE50" s="2"/>
      <c r="AF50" s="13"/>
      <c r="AG50" s="2"/>
      <c r="AH50" s="2"/>
      <c r="AI50" s="2"/>
    </row>
    <row r="51" spans="1:36" s="1" customFormat="1" ht="18.75" x14ac:dyDescent="0.25">
      <c r="B51" s="16"/>
      <c r="C51" s="16"/>
      <c r="D51" s="17"/>
      <c r="G51" s="2"/>
      <c r="H51" s="2"/>
      <c r="I51" s="2"/>
      <c r="J51" s="2"/>
      <c r="K51" s="2"/>
      <c r="L51" s="2"/>
      <c r="M51" s="2"/>
      <c r="N51" s="2"/>
      <c r="O51" s="2"/>
      <c r="P51" s="2"/>
      <c r="Q51" s="2"/>
      <c r="R51" s="2"/>
      <c r="S51" s="2"/>
      <c r="T51" s="2"/>
      <c r="U51" s="2"/>
      <c r="V51" s="2"/>
      <c r="W51" s="2"/>
      <c r="X51" s="2"/>
      <c r="Y51" s="2"/>
      <c r="Z51" s="2"/>
      <c r="AA51" s="2"/>
      <c r="AB51" s="2"/>
      <c r="AC51" s="2"/>
      <c r="AD51" s="2"/>
      <c r="AE51" s="2"/>
      <c r="AF51" s="13"/>
      <c r="AG51" s="2"/>
      <c r="AH51" s="2"/>
      <c r="AI51" s="2"/>
    </row>
    <row r="52" spans="1:36" s="1" customFormat="1" ht="18.75" x14ac:dyDescent="0.25">
      <c r="B52" s="16"/>
      <c r="C52" s="16"/>
      <c r="D52" s="17"/>
      <c r="G52" s="2"/>
      <c r="AF52" s="13"/>
    </row>
    <row r="53" spans="1:36" s="1" customFormat="1" ht="18.75" x14ac:dyDescent="0.25">
      <c r="B53" s="16"/>
      <c r="C53" s="16"/>
      <c r="D53" s="17"/>
      <c r="G53" s="2"/>
      <c r="AF53" s="13"/>
    </row>
    <row r="54" spans="1:36" s="1" customFormat="1" ht="18.75" x14ac:dyDescent="0.25">
      <c r="A54" s="3"/>
      <c r="B54" s="4"/>
      <c r="C54" s="4"/>
      <c r="D54" s="8"/>
      <c r="E54" s="3"/>
      <c r="F54" s="3"/>
      <c r="G54" s="11"/>
      <c r="AF54" s="13"/>
    </row>
    <row r="55" spans="1:36" s="1" customFormat="1" ht="18.75" x14ac:dyDescent="0.25">
      <c r="A55" s="3"/>
      <c r="B55" s="4"/>
      <c r="C55" s="4"/>
      <c r="D55" s="8"/>
      <c r="E55" s="3"/>
      <c r="F55" s="3"/>
      <c r="G55" s="11"/>
      <c r="AF55" s="13"/>
    </row>
    <row r="56" spans="1:36" s="1" customFormat="1" ht="18.75" x14ac:dyDescent="0.25">
      <c r="A56" s="3"/>
      <c r="B56" s="4"/>
      <c r="C56" s="4"/>
      <c r="D56" s="8"/>
      <c r="E56" s="3"/>
      <c r="F56" s="3"/>
      <c r="G56" s="11"/>
      <c r="AF56" s="13"/>
    </row>
    <row r="57" spans="1:36" ht="18.75" x14ac:dyDescent="0.25">
      <c r="A57" s="3"/>
      <c r="B57" s="4"/>
      <c r="C57" s="4"/>
      <c r="D57" s="8"/>
      <c r="E57" s="3"/>
      <c r="F57" s="3"/>
      <c r="H57" s="1"/>
      <c r="I57" s="1"/>
      <c r="J57" s="1"/>
      <c r="K57" s="1"/>
      <c r="L57" s="1"/>
      <c r="M57" s="1"/>
      <c r="N57" s="1"/>
      <c r="O57" s="1"/>
      <c r="P57" s="1"/>
      <c r="Q57" s="1"/>
      <c r="R57" s="1"/>
      <c r="S57" s="1"/>
      <c r="T57" s="1"/>
      <c r="U57" s="1"/>
      <c r="V57" s="1"/>
      <c r="W57" s="1"/>
      <c r="X57" s="1"/>
      <c r="Y57" s="1"/>
      <c r="Z57" s="1"/>
      <c r="AA57" s="1"/>
      <c r="AB57" s="1"/>
      <c r="AC57" s="1"/>
      <c r="AD57" s="1"/>
      <c r="AE57" s="1"/>
      <c r="AG57" s="1"/>
      <c r="AH57" s="1"/>
      <c r="AI57" s="1"/>
      <c r="AJ57" s="1"/>
    </row>
    <row r="58" spans="1:36" s="1" customFormat="1" ht="18.75" x14ac:dyDescent="0.25">
      <c r="A58" s="3"/>
      <c r="B58" s="4"/>
      <c r="C58" s="4"/>
      <c r="D58" s="8"/>
      <c r="E58" s="3"/>
      <c r="F58" s="3"/>
      <c r="G58" s="11"/>
      <c r="AF58" s="13"/>
    </row>
    <row r="59" spans="1:36" s="1" customFormat="1" ht="18.75" x14ac:dyDescent="0.25">
      <c r="A59" s="11"/>
      <c r="B59" s="15"/>
      <c r="C59" s="11"/>
      <c r="D59" s="12"/>
      <c r="E59" s="11"/>
      <c r="F59" s="11"/>
      <c r="G59" s="11"/>
      <c r="H59" s="11"/>
      <c r="I59" s="11"/>
      <c r="J59" s="11"/>
      <c r="K59" s="11"/>
      <c r="L59" s="11"/>
      <c r="M59" s="11"/>
      <c r="N59" s="11"/>
      <c r="O59" s="11"/>
      <c r="P59" s="11"/>
      <c r="Q59" s="11"/>
      <c r="R59" s="11"/>
      <c r="S59" s="11"/>
      <c r="T59" s="11"/>
      <c r="U59" s="11"/>
      <c r="V59" s="11"/>
      <c r="W59" s="11"/>
      <c r="X59" s="11"/>
      <c r="Y59" s="11"/>
      <c r="Z59" s="11"/>
      <c r="AA59" s="11"/>
      <c r="AB59" s="11"/>
      <c r="AC59" s="11"/>
      <c r="AD59" s="11"/>
      <c r="AE59" s="11"/>
      <c r="AF59" s="13"/>
      <c r="AG59" s="11"/>
      <c r="AH59" s="11"/>
      <c r="AI59" s="11"/>
      <c r="AJ59" s="11"/>
    </row>
    <row r="60" spans="1:36" s="1" customFormat="1" ht="18.75" x14ac:dyDescent="0.25">
      <c r="A60" s="3"/>
      <c r="B60" s="4"/>
      <c r="C60" s="4"/>
      <c r="D60" s="8"/>
      <c r="E60" s="3"/>
      <c r="F60" s="3"/>
      <c r="G60" s="11"/>
      <c r="AF60" s="13"/>
    </row>
    <row r="61" spans="1:36" ht="18.75" x14ac:dyDescent="0.25">
      <c r="A61" s="3"/>
      <c r="B61" s="4"/>
      <c r="C61" s="4"/>
      <c r="D61" s="8"/>
      <c r="E61" s="3"/>
      <c r="F61" s="3"/>
      <c r="H61" s="1"/>
      <c r="I61" s="1"/>
      <c r="J61" s="1"/>
      <c r="K61" s="1"/>
      <c r="L61" s="1"/>
      <c r="M61" s="1"/>
      <c r="N61" s="1"/>
      <c r="O61" s="1"/>
      <c r="P61" s="1"/>
      <c r="Q61" s="1"/>
      <c r="R61" s="1"/>
      <c r="S61" s="1"/>
      <c r="T61" s="1"/>
      <c r="U61" s="1"/>
      <c r="V61" s="1"/>
      <c r="W61" s="1"/>
      <c r="X61" s="1"/>
      <c r="Y61" s="1"/>
      <c r="Z61" s="1"/>
      <c r="AA61" s="1"/>
      <c r="AB61" s="1"/>
      <c r="AC61" s="1"/>
      <c r="AD61" s="1"/>
      <c r="AE61" s="1"/>
      <c r="AG61" s="1"/>
      <c r="AH61" s="1"/>
      <c r="AI61" s="1"/>
      <c r="AJ61" s="1"/>
    </row>
    <row r="62" spans="1:36" ht="18.75" x14ac:dyDescent="0.25">
      <c r="A62" s="3"/>
      <c r="B62" s="4"/>
      <c r="C62" s="4"/>
      <c r="D62" s="7"/>
      <c r="E62" s="4"/>
      <c r="F62" s="3"/>
      <c r="H62" s="1"/>
      <c r="I62" s="1"/>
      <c r="J62" s="1"/>
      <c r="K62" s="1"/>
      <c r="L62" s="1"/>
      <c r="M62" s="1"/>
      <c r="N62" s="1"/>
      <c r="O62" s="1"/>
      <c r="P62" s="1"/>
      <c r="Q62" s="1"/>
      <c r="R62" s="1"/>
      <c r="S62" s="1"/>
      <c r="T62" s="1"/>
      <c r="U62" s="1"/>
      <c r="V62" s="1"/>
      <c r="W62" s="1"/>
      <c r="X62" s="1"/>
      <c r="Y62" s="1"/>
      <c r="Z62" s="1"/>
      <c r="AA62" s="1"/>
      <c r="AB62" s="1"/>
      <c r="AC62" s="1"/>
      <c r="AD62" s="1"/>
      <c r="AE62" s="1"/>
      <c r="AG62" s="1"/>
      <c r="AH62" s="1"/>
      <c r="AI62" s="1"/>
      <c r="AJ62" s="1"/>
    </row>
    <row r="64" spans="1:36" ht="18.75" x14ac:dyDescent="0.25">
      <c r="C64" s="5"/>
    </row>
    <row r="65" spans="3:3" ht="18.75" x14ac:dyDescent="0.25">
      <c r="C65" s="5"/>
    </row>
    <row r="66" spans="3:3" ht="18.75" x14ac:dyDescent="0.25">
      <c r="C66" s="6"/>
    </row>
    <row r="67" spans="3:3" ht="18.75" x14ac:dyDescent="0.25">
      <c r="C67" s="5"/>
    </row>
    <row r="68" spans="3:3" ht="18.75" x14ac:dyDescent="0.25">
      <c r="C68" s="5"/>
    </row>
    <row r="69" spans="3:3" ht="18.75" x14ac:dyDescent="0.25">
      <c r="C69" s="5"/>
    </row>
    <row r="71" spans="3:3" ht="18.75" x14ac:dyDescent="0.25">
      <c r="C71" s="5"/>
    </row>
    <row r="72" spans="3:3" ht="18.75" x14ac:dyDescent="0.25">
      <c r="C72" s="5"/>
    </row>
    <row r="73" spans="3:3" ht="18.75" x14ac:dyDescent="0.25">
      <c r="C73" s="5"/>
    </row>
    <row r="74" spans="3:3" ht="18.75" x14ac:dyDescent="0.25">
      <c r="C74" s="5"/>
    </row>
    <row r="75" spans="3:3" ht="18.75" x14ac:dyDescent="0.25">
      <c r="C75" s="3"/>
    </row>
  </sheetData>
  <sortState ref="A4:AJ24">
    <sortCondition ref="AE4:AE24"/>
  </sortState>
  <mergeCells count="34">
    <mergeCell ref="A45:H45"/>
    <mergeCell ref="I45:AF45"/>
    <mergeCell ref="A48:H48"/>
    <mergeCell ref="A49:H49"/>
    <mergeCell ref="I49:AF49"/>
    <mergeCell ref="AH2:AH3"/>
    <mergeCell ref="AI2:AI3"/>
    <mergeCell ref="AJ2:AJ3"/>
    <mergeCell ref="A43:H43"/>
    <mergeCell ref="I43:AF43"/>
    <mergeCell ref="A44:H44"/>
    <mergeCell ref="I44:AF44"/>
    <mergeCell ref="Y2:Z2"/>
    <mergeCell ref="AA2:AB2"/>
    <mergeCell ref="AC2:AD2"/>
    <mergeCell ref="AE2:AE3"/>
    <mergeCell ref="AF2:AF3"/>
    <mergeCell ref="AG2:AG3"/>
    <mergeCell ref="M2:N2"/>
    <mergeCell ref="O2:P2"/>
    <mergeCell ref="Q2:R2"/>
    <mergeCell ref="S2:T2"/>
    <mergeCell ref="U2:V2"/>
    <mergeCell ref="W2:X2"/>
    <mergeCell ref="A1:AJ1"/>
    <mergeCell ref="A2:A3"/>
    <mergeCell ref="B2:B3"/>
    <mergeCell ref="C2:C3"/>
    <mergeCell ref="D2:D3"/>
    <mergeCell ref="E2:E3"/>
    <mergeCell ref="F2:F3"/>
    <mergeCell ref="G2:H2"/>
    <mergeCell ref="I2:J2"/>
    <mergeCell ref="K2:L2"/>
  </mergeCells>
  <hyperlinks>
    <hyperlink ref="I43" r:id="rId1"/>
    <hyperlink ref="I49" r:id="rId2"/>
    <hyperlink ref="I44" r:id="rId3"/>
    <hyperlink ref="I45" r:id="rId4"/>
    <hyperlink ref="I41" r:id="rId5"/>
    <hyperlink ref="I48" r:id="rId6"/>
  </hyperlinks>
  <printOptions gridLines="1"/>
  <pageMargins left="0.25" right="0.25" top="0.75" bottom="0.75" header="0.3" footer="0.3"/>
  <pageSetup paperSize="9" scale="47" fitToHeight="0" orientation="landscape" r:id="rId7"/>
  <headerFooter alignWithMargins="0"/>
  <drawing r:id="rId8"/>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215BFCFEE65A0A45A38A620602167477" ma:contentTypeVersion="13" ma:contentTypeDescription="Create a new document." ma:contentTypeScope="" ma:versionID="0cde8e66c514214afbe91fd89d616132">
  <xsd:schema xmlns:xsd="http://www.w3.org/2001/XMLSchema" xmlns:xs="http://www.w3.org/2001/XMLSchema" xmlns:p="http://schemas.microsoft.com/office/2006/metadata/properties" xmlns:ns3="d4cb0dc8-6bfb-41d4-b6eb-86d944d9c423" xmlns:ns4="1010bebf-e34d-4970-aa42-0228cf775233" targetNamespace="http://schemas.microsoft.com/office/2006/metadata/properties" ma:root="true" ma:fieldsID="19b36fe61f680950d20b5b67a0ac5464" ns3:_="" ns4:_="">
    <xsd:import namespace="d4cb0dc8-6bfb-41d4-b6eb-86d944d9c423"/>
    <xsd:import namespace="1010bebf-e34d-4970-aa42-0228cf775233"/>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Location"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4cb0dc8-6bfb-41d4-b6eb-86d944d9c42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010bebf-e34d-4970-aa42-0228cf775233"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SharingHintHash" ma:index="20"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6B59DA5-84A1-4642-A3B9-4972BC31E7EC}">
  <ds:schemaRefs>
    <ds:schemaRef ds:uri="http://schemas.microsoft.com/sharepoint/v3/contenttype/forms"/>
  </ds:schemaRefs>
</ds:datastoreItem>
</file>

<file path=customXml/itemProps2.xml><?xml version="1.0" encoding="utf-8"?>
<ds:datastoreItem xmlns:ds="http://schemas.openxmlformats.org/officeDocument/2006/customXml" ds:itemID="{4A016F50-A1D2-4D25-840A-D3247D75DB05}">
  <ds:schemaRefs>
    <ds:schemaRef ds:uri="http://schemas.openxmlformats.org/package/2006/metadata/core-properties"/>
    <ds:schemaRef ds:uri="http://schemas.microsoft.com/office/2006/documentManagement/types"/>
    <ds:schemaRef ds:uri="http://schemas.microsoft.com/office/infopath/2007/PartnerControls"/>
    <ds:schemaRef ds:uri="1010bebf-e34d-4970-aa42-0228cf775233"/>
    <ds:schemaRef ds:uri="http://purl.org/dc/elements/1.1/"/>
    <ds:schemaRef ds:uri="http://schemas.microsoft.com/office/2006/metadata/properties"/>
    <ds:schemaRef ds:uri="http://purl.org/dc/terms/"/>
    <ds:schemaRef ds:uri="d4cb0dc8-6bfb-41d4-b6eb-86d944d9c423"/>
    <ds:schemaRef ds:uri="http://www.w3.org/XML/1998/namespace"/>
    <ds:schemaRef ds:uri="http://purl.org/dc/dcmitype/"/>
  </ds:schemaRefs>
</ds:datastoreItem>
</file>

<file path=customXml/itemProps3.xml><?xml version="1.0" encoding="utf-8"?>
<ds:datastoreItem xmlns:ds="http://schemas.openxmlformats.org/officeDocument/2006/customXml" ds:itemID="{641B1BA3-3098-4897-9122-CBFB05F3706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4cb0dc8-6bfb-41d4-b6eb-86d944d9c423"/>
    <ds:schemaRef ds:uri="1010bebf-e34d-4970-aa42-0228cf77523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6</vt:i4>
      </vt:variant>
    </vt:vector>
  </HeadingPairs>
  <TitlesOfParts>
    <vt:vector size="9" baseType="lpstr">
      <vt:lpstr>Class Results</vt:lpstr>
      <vt:lpstr>Handicap</vt:lpstr>
      <vt:lpstr>Outright</vt:lpstr>
      <vt:lpstr>'Class Results'!Print_Area</vt:lpstr>
      <vt:lpstr>Handicap!Print_Area</vt:lpstr>
      <vt:lpstr>Outright!Print_Area</vt:lpstr>
      <vt:lpstr>'Class Results'!test</vt:lpstr>
      <vt:lpstr>Handicap!test</vt:lpstr>
      <vt:lpstr>Outright!test</vt:lpstr>
    </vt:vector>
  </TitlesOfParts>
  <Company>DEEY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Quan</dc:creator>
  <cp:lastModifiedBy>Nicholas</cp:lastModifiedBy>
  <cp:lastPrinted>2018-08-27T09:49:01Z</cp:lastPrinted>
  <dcterms:created xsi:type="dcterms:W3CDTF">2007-05-21T02:43:49Z</dcterms:created>
  <dcterms:modified xsi:type="dcterms:W3CDTF">2023-02-21T11:56:56Z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0x010100215BFCFEE65A0A45A38A620602167477</vt:lpwstr>
  </property>
</Properties>
</file>