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Nicholas\FFCC\Motorkhana\Group5\"/>
    </mc:Choice>
  </mc:AlternateContent>
  <bookViews>
    <workbookView xWindow="0" yWindow="0" windowWidth="15360" windowHeight="7875"/>
  </bookViews>
  <sheets>
    <sheet name="Class" sheetId="1" r:id="rId1"/>
    <sheet name="Handicap" sheetId="10" r:id="rId2"/>
    <sheet name="Outright" sheetId="11" r:id="rId3"/>
  </sheets>
  <definedNames>
    <definedName name="_xlnm.Print_Area" localSheetId="0">Class!$A$3:$F$23</definedName>
    <definedName name="_xlnm.Print_Area" localSheetId="1">Handicap!$A$3:$F$23</definedName>
    <definedName name="_xlnm.Print_Area" localSheetId="2">Outright!$A$3:$F$23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3" i="11" l="1"/>
  <c r="V22" i="11"/>
  <c r="S22" i="11"/>
  <c r="S16" i="11"/>
  <c r="V16" i="11" s="1"/>
  <c r="V4" i="11"/>
  <c r="S4" i="11"/>
  <c r="S21" i="11"/>
  <c r="V21" i="11" s="1"/>
  <c r="V20" i="11"/>
  <c r="S20" i="11"/>
  <c r="S8" i="11"/>
  <c r="V8" i="11" s="1"/>
  <c r="V7" i="11"/>
  <c r="S7" i="11"/>
  <c r="S17" i="11"/>
  <c r="V17" i="11" s="1"/>
  <c r="V15" i="11"/>
  <c r="S15" i="11"/>
  <c r="S18" i="11"/>
  <c r="V18" i="11" s="1"/>
  <c r="V12" i="11"/>
  <c r="S12" i="11"/>
  <c r="S19" i="11"/>
  <c r="V19" i="11" s="1"/>
  <c r="V14" i="11"/>
  <c r="S14" i="11"/>
  <c r="S13" i="11"/>
  <c r="V13" i="11" s="1"/>
  <c r="V11" i="11"/>
  <c r="S11" i="11"/>
  <c r="S10" i="11"/>
  <c r="V10" i="11" s="1"/>
  <c r="V9" i="11"/>
  <c r="S9" i="11"/>
  <c r="S6" i="11"/>
  <c r="V6" i="11" s="1"/>
  <c r="V5" i="11"/>
  <c r="S5" i="11"/>
  <c r="S23" i="10"/>
  <c r="S22" i="10"/>
  <c r="V22" i="10" s="1"/>
  <c r="S18" i="10"/>
  <c r="V18" i="10" s="1"/>
  <c r="S6" i="10"/>
  <c r="V6" i="10" s="1"/>
  <c r="S21" i="10"/>
  <c r="V21" i="10" s="1"/>
  <c r="S20" i="10"/>
  <c r="V20" i="10" s="1"/>
  <c r="S10" i="10"/>
  <c r="V10" i="10" s="1"/>
  <c r="S7" i="10"/>
  <c r="V7" i="10" s="1"/>
  <c r="V5" i="10"/>
  <c r="S5" i="10"/>
  <c r="S4" i="10"/>
  <c r="V4" i="10" s="1"/>
  <c r="S19" i="10"/>
  <c r="V19" i="10" s="1"/>
  <c r="S11" i="10"/>
  <c r="V11" i="10" s="1"/>
  <c r="S17" i="10"/>
  <c r="V17" i="10" s="1"/>
  <c r="S16" i="10"/>
  <c r="V16" i="10" s="1"/>
  <c r="S15" i="10"/>
  <c r="V15" i="10" s="1"/>
  <c r="S14" i="10"/>
  <c r="V14" i="10" s="1"/>
  <c r="V13" i="10"/>
  <c r="S13" i="10"/>
  <c r="S12" i="10"/>
  <c r="V12" i="10" s="1"/>
  <c r="S9" i="10"/>
  <c r="V9" i="10" s="1"/>
  <c r="S8" i="10"/>
  <c r="V8" i="10" s="1"/>
  <c r="S8" i="1"/>
  <c r="S17" i="1"/>
  <c r="V17" i="1" s="1"/>
  <c r="S12" i="1"/>
  <c r="V12" i="1" s="1"/>
  <c r="S13" i="1"/>
  <c r="V13" i="1" s="1"/>
  <c r="S22" i="1"/>
  <c r="V22" i="1" s="1"/>
  <c r="S18" i="1"/>
  <c r="V18" i="1" s="1"/>
  <c r="S4" i="1" l="1"/>
  <c r="V4" i="1" s="1"/>
  <c r="S5" i="1"/>
  <c r="V5" i="1" s="1"/>
  <c r="V8" i="1"/>
  <c r="S6" i="1"/>
  <c r="V6" i="1" s="1"/>
  <c r="S20" i="1"/>
  <c r="V20" i="1" s="1"/>
  <c r="S10" i="1"/>
  <c r="V10" i="1" s="1"/>
  <c r="S7" i="1"/>
  <c r="V7" i="1" s="1"/>
  <c r="S11" i="1"/>
  <c r="V11" i="1" s="1"/>
  <c r="S9" i="1"/>
  <c r="V9" i="1" s="1"/>
  <c r="S14" i="1"/>
  <c r="V14" i="1" s="1"/>
  <c r="S15" i="1" l="1"/>
  <c r="V15" i="1" s="1"/>
  <c r="S19" i="1"/>
  <c r="V19" i="1" s="1"/>
  <c r="S21" i="1"/>
  <c r="V21" i="1" s="1"/>
  <c r="S23" i="1"/>
  <c r="S16" i="1"/>
  <c r="V16" i="1" s="1"/>
</calcChain>
</file>

<file path=xl/sharedStrings.xml><?xml version="1.0" encoding="utf-8"?>
<sst xmlns="http://schemas.openxmlformats.org/spreadsheetml/2006/main" count="555" uniqueCount="101">
  <si>
    <t>Class</t>
  </si>
  <si>
    <t>Number</t>
  </si>
  <si>
    <t>Name</t>
  </si>
  <si>
    <t>Car Club</t>
  </si>
  <si>
    <t>A</t>
  </si>
  <si>
    <t>C</t>
  </si>
  <si>
    <t>FFCC</t>
  </si>
  <si>
    <t>B</t>
  </si>
  <si>
    <t>D</t>
  </si>
  <si>
    <t>Car</t>
  </si>
  <si>
    <t>VMCi</t>
  </si>
  <si>
    <t>TCCA</t>
  </si>
  <si>
    <t>James Ware (Jnr)</t>
  </si>
  <si>
    <t>Matty Webb</t>
  </si>
  <si>
    <t>Declan Webb</t>
  </si>
  <si>
    <t>Stephen Lanham</t>
  </si>
  <si>
    <t>HAC</t>
  </si>
  <si>
    <t>Pulsar</t>
  </si>
  <si>
    <t>Kieran McDonald</t>
  </si>
  <si>
    <t>WRX Sti</t>
  </si>
  <si>
    <t>E</t>
  </si>
  <si>
    <t>Jeff Salmon</t>
  </si>
  <si>
    <t>Car Class</t>
  </si>
  <si>
    <t>WRX</t>
  </si>
  <si>
    <t>Total</t>
  </si>
  <si>
    <t>Time</t>
  </si>
  <si>
    <t>Penalty</t>
  </si>
  <si>
    <t>Class Place</t>
  </si>
  <si>
    <t>Outright Place</t>
  </si>
  <si>
    <t>Handicap Time</t>
  </si>
  <si>
    <t>Handicap Place</t>
  </si>
  <si>
    <t>Group5 Points</t>
  </si>
  <si>
    <t>F</t>
  </si>
  <si>
    <t>WD</t>
  </si>
  <si>
    <t>J1</t>
  </si>
  <si>
    <t>J2</t>
  </si>
  <si>
    <r>
      <t xml:space="preserve">Times shown </t>
    </r>
    <r>
      <rPr>
        <b/>
        <u/>
        <sz val="10"/>
        <rFont val="Arial"/>
        <family val="2"/>
      </rPr>
      <t>include</t>
    </r>
    <r>
      <rPr>
        <sz val="10"/>
        <rFont val="Arial"/>
        <family val="2"/>
      </rPr>
      <t xml:space="preserve"> penalties</t>
    </r>
  </si>
  <si>
    <t>DNS = Slowest (Clean)Time + 10 Seconds in class (or a similar class if no correct time for class).</t>
  </si>
  <si>
    <t>G (garage penalty) = + 5 Seconds     F (flag penalty) = + 5 Seconds</t>
  </si>
  <si>
    <t>WD (Including DNF or not stopping in Garage) = Faster of Slowest (Clean)Time + 5 Seconds or double fastest in class (or a similar class if no correct time for class).</t>
  </si>
  <si>
    <t>Juniors &amp; Ladies total times for class results are calculated on the handicap times.</t>
  </si>
  <si>
    <t>Thank you to all competitors whoi made the day run smoothly.</t>
  </si>
  <si>
    <t>For Further Motorkhana Info, including sup regs, entry forms and results:</t>
  </si>
  <si>
    <t>Group 5 Web Page</t>
  </si>
  <si>
    <t>http://ffcc.com.au/group-5/</t>
  </si>
  <si>
    <t>Group5 Facebook Page</t>
  </si>
  <si>
    <t>https://www.facebook.com/group5vic/</t>
  </si>
  <si>
    <t>Victorian Motorkhana Website</t>
  </si>
  <si>
    <t>http://www.motorkhanavic.com.au</t>
  </si>
  <si>
    <t>Join the Facebook Victorian Motorkhana Group at…..</t>
  </si>
  <si>
    <t>https://www.facebook.com/groups/260324797429552/</t>
  </si>
  <si>
    <t>For the latest Motorkhana news by email contact Bill McCarthy…..</t>
  </si>
  <si>
    <t>mccarthy1140@bigpond.com</t>
  </si>
  <si>
    <t>For Further Motorsport Info:</t>
  </si>
  <si>
    <t>Check out the CAMS website at…..</t>
  </si>
  <si>
    <t>www.cams.com.au</t>
  </si>
  <si>
    <t>Any queries please contact the event directors Nicholas or Stuart at ncharrett@yahoo.com.au or on 0412 175518</t>
  </si>
  <si>
    <t>Mini Clubman</t>
  </si>
  <si>
    <t>James Neilsen</t>
  </si>
  <si>
    <t>Dale Carstein</t>
  </si>
  <si>
    <t>TX3</t>
  </si>
  <si>
    <t>L</t>
  </si>
  <si>
    <t>Nick Lanham</t>
  </si>
  <si>
    <t>Thank you to all those who helped on the day who helped time on the day as well as set up and pack up and transport equipment to site.</t>
  </si>
  <si>
    <t>Thank you to all competitors who helped the day run smoothly and allow us to run all 5 tests in challenging conditions.</t>
  </si>
  <si>
    <t>Toby Lanham</t>
  </si>
  <si>
    <t>Nicholas Charrett</t>
  </si>
  <si>
    <t>HRA</t>
  </si>
  <si>
    <t>Check out the Nissan Car Club of Australia Victoria website at…..</t>
  </si>
  <si>
    <t>www.nissancarclub.org.au</t>
  </si>
  <si>
    <r>
      <t xml:space="preserve">Rd11 - King of Khanas Khanacross  - Werribee - Saturday 11 November 2023      </t>
    </r>
    <r>
      <rPr>
        <b/>
        <i/>
        <sz val="18"/>
        <rFont val="Arial"/>
        <family val="2"/>
      </rPr>
      <t>PROVISIONAL RESULTS</t>
    </r>
  </si>
  <si>
    <t>Connor McDonald</t>
  </si>
  <si>
    <t>-</t>
  </si>
  <si>
    <t>Fiesta XR4</t>
  </si>
  <si>
    <t>David Batchelor</t>
  </si>
  <si>
    <t>Corolla Wagon</t>
  </si>
  <si>
    <t>Ben Driscoll</t>
  </si>
  <si>
    <t>David LeMotte</t>
  </si>
  <si>
    <t>Accent</t>
  </si>
  <si>
    <t>Irene LeMotte</t>
  </si>
  <si>
    <t>PIARC</t>
  </si>
  <si>
    <t>HSCCV</t>
  </si>
  <si>
    <t>Fletcher Driscoll</t>
  </si>
  <si>
    <t>Leigh Seingler</t>
  </si>
  <si>
    <t>Clio</t>
  </si>
  <si>
    <t>BMW</t>
  </si>
  <si>
    <t>GMSC</t>
  </si>
  <si>
    <t>Adam Pass</t>
  </si>
  <si>
    <t>Jame Ware (Snr)</t>
  </si>
  <si>
    <t>Nick Revenge</t>
  </si>
  <si>
    <t>Mattys Idea</t>
  </si>
  <si>
    <t>Nicks Nasty Test</t>
  </si>
  <si>
    <t>Bathurst 2 laps wrong way</t>
  </si>
  <si>
    <t>Bathurst 1 lap</t>
  </si>
  <si>
    <t>Bathurst 2 Laps</t>
  </si>
  <si>
    <t>This was the last Group5 Non Speed Event of the year.  The 2024 calendar is still being finalised, however the year will likely kick off with a Come n Try at Werribee on Sunday Jan 28th (TBC)….</t>
  </si>
  <si>
    <t>FF</t>
  </si>
  <si>
    <t>FFF</t>
  </si>
  <si>
    <t>Come n Try</t>
  </si>
  <si>
    <t>The Group5 Festival of Non-Speed will be held at Werribee on Sat 9 December.  A two part event with a  teams competiton (Race of Champions) in the morning, and then H2H grudge match racing in the afternoon…</t>
  </si>
  <si>
    <t>Sup regs and entry forms will be on the Group5 Webpage on the G5 webpage / FFCC website listed below for further information when availble…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</si>
</sst>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15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u/>
      <sz val="11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2" fontId="2" fillId="0" borderId="12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6" fillId="0" borderId="0" xfId="1" applyFont="1" applyBorder="1" applyAlignment="1" applyProtection="1">
      <alignment horizontal="left"/>
    </xf>
    <xf numFmtId="0" fontId="15" fillId="0" borderId="0" xfId="1" applyBorder="1" applyAlignment="1" applyProtection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5" fillId="0" borderId="0" xfId="1" applyFont="1" applyFill="1" applyBorder="1" applyAlignment="1" applyProtection="1">
      <alignment horizontal="left"/>
    </xf>
    <xf numFmtId="0" fontId="17" fillId="0" borderId="0" xfId="1" applyFont="1" applyFill="1" applyBorder="1" applyAlignment="1" applyProtection="1">
      <alignment horizontal="left"/>
    </xf>
    <xf numFmtId="0" fontId="15" fillId="0" borderId="0" xfId="1" applyFont="1" applyFill="1" applyBorder="1" applyAlignment="1" applyProtection="1">
      <alignment horizontal="left"/>
    </xf>
    <xf numFmtId="0" fontId="10" fillId="0" borderId="0" xfId="0" applyFont="1" applyBorder="1" applyAlignment="1">
      <alignment horizontal="center"/>
    </xf>
    <xf numFmtId="0" fontId="15" fillId="0" borderId="0" xfId="1" applyFont="1" applyFill="1" applyBorder="1" applyAlignment="1" applyProtection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9" fillId="0" borderId="12" xfId="0" applyNumberFormat="1" applyFon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15" fillId="0" borderId="0" xfId="1" applyFill="1" applyBorder="1" applyAlignment="1" applyProtection="1">
      <alignment horizontal="left"/>
    </xf>
    <xf numFmtId="0" fontId="10" fillId="0" borderId="0" xfId="0" applyFont="1" applyBorder="1" applyAlignment="1">
      <alignment horizontal="center"/>
    </xf>
    <xf numFmtId="0" fontId="15" fillId="0" borderId="0" xfId="1" applyFont="1" applyFill="1" applyBorder="1" applyAlignment="1" applyProtection="1">
      <alignment horizontal="left"/>
    </xf>
    <xf numFmtId="0" fontId="15" fillId="0" borderId="0" xfId="1" applyBorder="1" applyAlignment="1" applyProtection="1">
      <alignment horizontal="left"/>
    </xf>
    <xf numFmtId="2" fontId="9" fillId="0" borderId="13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2" borderId="17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2" fontId="9" fillId="2" borderId="19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5" fillId="0" borderId="0" xfId="1" applyFont="1" applyBorder="1" applyAlignment="1" applyProtection="1">
      <alignment horizontal="left"/>
    </xf>
    <xf numFmtId="0" fontId="15" fillId="0" borderId="0" xfId="1" applyFont="1" applyFill="1" applyBorder="1" applyAlignment="1" applyProtection="1">
      <alignment horizontal="left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5" fillId="0" borderId="0" xfId="1" applyBorder="1" applyAlignment="1" applyProtection="1">
      <alignment horizontal="left"/>
    </xf>
    <xf numFmtId="0" fontId="1" fillId="0" borderId="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367162</xdr:colOff>
      <xdr:row>0</xdr:row>
      <xdr:rowOff>123825</xdr:rowOff>
    </xdr:from>
    <xdr:to>
      <xdr:col>23</xdr:col>
      <xdr:colOff>519092</xdr:colOff>
      <xdr:row>0</xdr:row>
      <xdr:rowOff>857250</xdr:rowOff>
    </xdr:to>
    <xdr:pic>
      <xdr:nvPicPr>
        <xdr:cNvPr id="2" name="Picture 39">
          <a:extLst>
            <a:ext uri="{FF2B5EF4-FFF2-40B4-BE49-F238E27FC236}">
              <a16:creationId xmlns="" xmlns:a16="http://schemas.microsoft.com/office/drawing/2014/main" id="{00000000-0008-0000-0000-0000D9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49662" y="123825"/>
          <a:ext cx="176165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495299</xdr:colOff>
      <xdr:row>0</xdr:row>
      <xdr:rowOff>57176</xdr:rowOff>
    </xdr:from>
    <xdr:to>
      <xdr:col>1</xdr:col>
      <xdr:colOff>592665</xdr:colOff>
      <xdr:row>0</xdr:row>
      <xdr:rowOff>854298</xdr:rowOff>
    </xdr:to>
    <xdr:pic>
      <xdr:nvPicPr>
        <xdr:cNvPr id="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299" y="57176"/>
          <a:ext cx="817033" cy="797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grpSp>
      <xdr:nvGrpSpPr>
        <xdr:cNvPr id="6" name="Group 7">
          <a:extLst>
            <a:ext uri="{FF2B5EF4-FFF2-40B4-BE49-F238E27FC236}">
              <a16:creationId xmlns:a16="http://schemas.microsoft.com/office/drawing/2014/main" xmlns="" id="{00000000-0008-0000-0000-0000D0340000}"/>
            </a:ext>
          </a:extLst>
        </xdr:cNvPr>
        <xdr:cNvGrpSpPr>
          <a:grpSpLocks/>
        </xdr:cNvGrpSpPr>
      </xdr:nvGrpSpPr>
      <xdr:grpSpPr bwMode="auto">
        <a:xfrm>
          <a:off x="723900" y="8839200"/>
          <a:ext cx="0" cy="0"/>
          <a:chOff x="1968" y="912"/>
          <a:chExt cx="240" cy="576"/>
        </a:xfrm>
      </xdr:grpSpPr>
      <xdr:sp macro="" textlink="">
        <xdr:nvSpPr>
          <xdr:cNvPr id="7" name="Line 8">
            <a:extLst>
              <a:ext uri="{FF2B5EF4-FFF2-40B4-BE49-F238E27FC236}">
                <a16:creationId xmlns:a16="http://schemas.microsoft.com/office/drawing/2014/main" xmlns="" id="{00000000-0008-0000-0000-0000E9340000}"/>
              </a:ext>
            </a:extLst>
          </xdr:cNvPr>
          <xdr:cNvSpPr>
            <a:spLocks noChangeShapeType="1"/>
          </xdr:cNvSpPr>
        </xdr:nvSpPr>
        <xdr:spPr bwMode="auto">
          <a:xfrm>
            <a:off x="1968" y="912"/>
            <a:ext cx="0" cy="5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AutoShape 9">
            <a:extLst>
              <a:ext uri="{FF2B5EF4-FFF2-40B4-BE49-F238E27FC236}">
                <a16:creationId xmlns:a16="http://schemas.microsoft.com/office/drawing/2014/main" xmlns="" id="{00000000-0008-0000-0000-0000EA3400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2016" y="864"/>
            <a:ext cx="144" cy="240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grpSp>
      <xdr:nvGrpSpPr>
        <xdr:cNvPr id="9" name="Group 17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pSpPr>
          <a:grpSpLocks/>
        </xdr:cNvGrpSpPr>
      </xdr:nvGrpSpPr>
      <xdr:grpSpPr bwMode="auto">
        <a:xfrm>
          <a:off x="723900" y="8648700"/>
          <a:ext cx="0" cy="0"/>
          <a:chOff x="1968" y="912"/>
          <a:chExt cx="240" cy="576"/>
        </a:xfrm>
      </xdr:grpSpPr>
      <xdr:sp macro="" textlink="">
        <xdr:nvSpPr>
          <xdr:cNvPr id="10" name="Line 18">
            <a:extLst>
              <a:ext uri="{FF2B5EF4-FFF2-40B4-BE49-F238E27FC236}">
                <a16:creationId xmlns:a16="http://schemas.microsoft.com/office/drawing/2014/main" xmlns="" id="{00000000-0008-0000-0000-000024000000}"/>
              </a:ext>
            </a:extLst>
          </xdr:cNvPr>
          <xdr:cNvSpPr>
            <a:spLocks noChangeShapeType="1"/>
          </xdr:cNvSpPr>
        </xdr:nvSpPr>
        <xdr:spPr bwMode="auto">
          <a:xfrm>
            <a:off x="1968" y="912"/>
            <a:ext cx="0" cy="5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AutoShape 19">
            <a:extLst>
              <a:ext uri="{FF2B5EF4-FFF2-40B4-BE49-F238E27FC236}">
                <a16:creationId xmlns:a16="http://schemas.microsoft.com/office/drawing/2014/main" xmlns="" id="{00000000-0008-0000-0000-0000250000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2016" y="864"/>
            <a:ext cx="144" cy="240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grpSp>
      <xdr:nvGrpSpPr>
        <xdr:cNvPr id="12" name="Group 1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GrpSpPr>
          <a:grpSpLocks/>
        </xdr:cNvGrpSpPr>
      </xdr:nvGrpSpPr>
      <xdr:grpSpPr bwMode="auto">
        <a:xfrm>
          <a:off x="723900" y="8648700"/>
          <a:ext cx="0" cy="0"/>
          <a:chOff x="1968" y="912"/>
          <a:chExt cx="240" cy="576"/>
        </a:xfrm>
      </xdr:grpSpPr>
      <xdr:sp macro="" textlink="">
        <xdr:nvSpPr>
          <xdr:cNvPr id="13" name="Line 18">
            <a:extLst>
              <a:ext uri="{FF2B5EF4-FFF2-40B4-BE49-F238E27FC236}">
                <a16:creationId xmlns:a16="http://schemas.microsoft.com/office/drawing/2014/main" xmlns="" id="{00000000-0008-0000-0000-000027000000}"/>
              </a:ext>
            </a:extLst>
          </xdr:cNvPr>
          <xdr:cNvSpPr>
            <a:spLocks noChangeShapeType="1"/>
          </xdr:cNvSpPr>
        </xdr:nvSpPr>
        <xdr:spPr bwMode="auto">
          <a:xfrm>
            <a:off x="1968" y="912"/>
            <a:ext cx="0" cy="5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AutoShape 19">
            <a:extLst>
              <a:ext uri="{FF2B5EF4-FFF2-40B4-BE49-F238E27FC236}">
                <a16:creationId xmlns:a16="http://schemas.microsoft.com/office/drawing/2014/main" xmlns="" id="{00000000-0008-0000-0000-0000280000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2016" y="864"/>
            <a:ext cx="144" cy="240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367162</xdr:colOff>
      <xdr:row>0</xdr:row>
      <xdr:rowOff>123825</xdr:rowOff>
    </xdr:from>
    <xdr:to>
      <xdr:col>23</xdr:col>
      <xdr:colOff>519092</xdr:colOff>
      <xdr:row>0</xdr:row>
      <xdr:rowOff>857250</xdr:rowOff>
    </xdr:to>
    <xdr:pic>
      <xdr:nvPicPr>
        <xdr:cNvPr id="2" name="Picture 39">
          <a:extLst>
            <a:ext uri="{FF2B5EF4-FFF2-40B4-BE49-F238E27FC236}">
              <a16:creationId xmlns="" xmlns:a16="http://schemas.microsoft.com/office/drawing/2014/main" id="{00000000-0008-0000-0000-0000D9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16687" y="123825"/>
          <a:ext cx="176165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495299</xdr:colOff>
      <xdr:row>0</xdr:row>
      <xdr:rowOff>57176</xdr:rowOff>
    </xdr:from>
    <xdr:to>
      <xdr:col>1</xdr:col>
      <xdr:colOff>592665</xdr:colOff>
      <xdr:row>0</xdr:row>
      <xdr:rowOff>854298</xdr:rowOff>
    </xdr:to>
    <xdr:pic>
      <xdr:nvPicPr>
        <xdr:cNvPr id="3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299" y="57176"/>
          <a:ext cx="821266" cy="797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grpSp>
      <xdr:nvGrpSpPr>
        <xdr:cNvPr id="4" name="Group 7">
          <a:extLst>
            <a:ext uri="{FF2B5EF4-FFF2-40B4-BE49-F238E27FC236}">
              <a16:creationId xmlns:a16="http://schemas.microsoft.com/office/drawing/2014/main" xmlns="" id="{00000000-0008-0000-0000-0000D0340000}"/>
            </a:ext>
          </a:extLst>
        </xdr:cNvPr>
        <xdr:cNvGrpSpPr>
          <a:grpSpLocks/>
        </xdr:cNvGrpSpPr>
      </xdr:nvGrpSpPr>
      <xdr:grpSpPr bwMode="auto">
        <a:xfrm>
          <a:off x="723900" y="8772525"/>
          <a:ext cx="0" cy="0"/>
          <a:chOff x="1968" y="912"/>
          <a:chExt cx="240" cy="576"/>
        </a:xfrm>
      </xdr:grpSpPr>
      <xdr:sp macro="" textlink="">
        <xdr:nvSpPr>
          <xdr:cNvPr id="5" name="Line 8">
            <a:extLst>
              <a:ext uri="{FF2B5EF4-FFF2-40B4-BE49-F238E27FC236}">
                <a16:creationId xmlns:a16="http://schemas.microsoft.com/office/drawing/2014/main" xmlns="" id="{00000000-0008-0000-0000-0000E9340000}"/>
              </a:ext>
            </a:extLst>
          </xdr:cNvPr>
          <xdr:cNvSpPr>
            <a:spLocks noChangeShapeType="1"/>
          </xdr:cNvSpPr>
        </xdr:nvSpPr>
        <xdr:spPr bwMode="auto">
          <a:xfrm>
            <a:off x="1968" y="912"/>
            <a:ext cx="0" cy="5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AutoShape 9">
            <a:extLst>
              <a:ext uri="{FF2B5EF4-FFF2-40B4-BE49-F238E27FC236}">
                <a16:creationId xmlns:a16="http://schemas.microsoft.com/office/drawing/2014/main" xmlns="" id="{00000000-0008-0000-0000-0000EA3400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2016" y="864"/>
            <a:ext cx="144" cy="240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grpSp>
      <xdr:nvGrpSpPr>
        <xdr:cNvPr id="7" name="Group 17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pSpPr>
          <a:grpSpLocks/>
        </xdr:cNvGrpSpPr>
      </xdr:nvGrpSpPr>
      <xdr:grpSpPr bwMode="auto">
        <a:xfrm>
          <a:off x="723900" y="8582025"/>
          <a:ext cx="0" cy="0"/>
          <a:chOff x="1968" y="912"/>
          <a:chExt cx="240" cy="576"/>
        </a:xfrm>
      </xdr:grpSpPr>
      <xdr:sp macro="" textlink="">
        <xdr:nvSpPr>
          <xdr:cNvPr id="8" name="Line 18">
            <a:extLst>
              <a:ext uri="{FF2B5EF4-FFF2-40B4-BE49-F238E27FC236}">
                <a16:creationId xmlns:a16="http://schemas.microsoft.com/office/drawing/2014/main" xmlns="" id="{00000000-0008-0000-0000-000024000000}"/>
              </a:ext>
            </a:extLst>
          </xdr:cNvPr>
          <xdr:cNvSpPr>
            <a:spLocks noChangeShapeType="1"/>
          </xdr:cNvSpPr>
        </xdr:nvSpPr>
        <xdr:spPr bwMode="auto">
          <a:xfrm>
            <a:off x="1968" y="912"/>
            <a:ext cx="0" cy="5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AutoShape 19">
            <a:extLst>
              <a:ext uri="{FF2B5EF4-FFF2-40B4-BE49-F238E27FC236}">
                <a16:creationId xmlns:a16="http://schemas.microsoft.com/office/drawing/2014/main" xmlns="" id="{00000000-0008-0000-0000-0000250000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2016" y="864"/>
            <a:ext cx="144" cy="240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grpSp>
      <xdr:nvGrpSpPr>
        <xdr:cNvPr id="10" name="Group 1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GrpSpPr>
          <a:grpSpLocks/>
        </xdr:cNvGrpSpPr>
      </xdr:nvGrpSpPr>
      <xdr:grpSpPr bwMode="auto">
        <a:xfrm>
          <a:off x="723900" y="8582025"/>
          <a:ext cx="0" cy="0"/>
          <a:chOff x="1968" y="912"/>
          <a:chExt cx="240" cy="576"/>
        </a:xfrm>
      </xdr:grpSpPr>
      <xdr:sp macro="" textlink="">
        <xdr:nvSpPr>
          <xdr:cNvPr id="11" name="Line 18">
            <a:extLst>
              <a:ext uri="{FF2B5EF4-FFF2-40B4-BE49-F238E27FC236}">
                <a16:creationId xmlns:a16="http://schemas.microsoft.com/office/drawing/2014/main" xmlns="" id="{00000000-0008-0000-0000-000027000000}"/>
              </a:ext>
            </a:extLst>
          </xdr:cNvPr>
          <xdr:cNvSpPr>
            <a:spLocks noChangeShapeType="1"/>
          </xdr:cNvSpPr>
        </xdr:nvSpPr>
        <xdr:spPr bwMode="auto">
          <a:xfrm>
            <a:off x="1968" y="912"/>
            <a:ext cx="0" cy="5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AutoShape 19">
            <a:extLst>
              <a:ext uri="{FF2B5EF4-FFF2-40B4-BE49-F238E27FC236}">
                <a16:creationId xmlns:a16="http://schemas.microsoft.com/office/drawing/2014/main" xmlns="" id="{00000000-0008-0000-0000-0000280000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2016" y="864"/>
            <a:ext cx="144" cy="240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367162</xdr:colOff>
      <xdr:row>0</xdr:row>
      <xdr:rowOff>123825</xdr:rowOff>
    </xdr:from>
    <xdr:to>
      <xdr:col>23</xdr:col>
      <xdr:colOff>519092</xdr:colOff>
      <xdr:row>0</xdr:row>
      <xdr:rowOff>857250</xdr:rowOff>
    </xdr:to>
    <xdr:pic>
      <xdr:nvPicPr>
        <xdr:cNvPr id="2" name="Picture 39">
          <a:extLst>
            <a:ext uri="{FF2B5EF4-FFF2-40B4-BE49-F238E27FC236}">
              <a16:creationId xmlns="" xmlns:a16="http://schemas.microsoft.com/office/drawing/2014/main" id="{00000000-0008-0000-0000-0000D9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16687" y="123825"/>
          <a:ext cx="176165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495299</xdr:colOff>
      <xdr:row>0</xdr:row>
      <xdr:rowOff>57176</xdr:rowOff>
    </xdr:from>
    <xdr:to>
      <xdr:col>1</xdr:col>
      <xdr:colOff>592665</xdr:colOff>
      <xdr:row>0</xdr:row>
      <xdr:rowOff>854298</xdr:rowOff>
    </xdr:to>
    <xdr:pic>
      <xdr:nvPicPr>
        <xdr:cNvPr id="3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299" y="57176"/>
          <a:ext cx="821266" cy="797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grpSp>
      <xdr:nvGrpSpPr>
        <xdr:cNvPr id="4" name="Group 7">
          <a:extLst>
            <a:ext uri="{FF2B5EF4-FFF2-40B4-BE49-F238E27FC236}">
              <a16:creationId xmlns:a16="http://schemas.microsoft.com/office/drawing/2014/main" xmlns="" id="{00000000-0008-0000-0000-0000D0340000}"/>
            </a:ext>
          </a:extLst>
        </xdr:cNvPr>
        <xdr:cNvGrpSpPr>
          <a:grpSpLocks/>
        </xdr:cNvGrpSpPr>
      </xdr:nvGrpSpPr>
      <xdr:grpSpPr bwMode="auto">
        <a:xfrm>
          <a:off x="723900" y="8772525"/>
          <a:ext cx="0" cy="0"/>
          <a:chOff x="1968" y="912"/>
          <a:chExt cx="240" cy="576"/>
        </a:xfrm>
      </xdr:grpSpPr>
      <xdr:sp macro="" textlink="">
        <xdr:nvSpPr>
          <xdr:cNvPr id="5" name="Line 8">
            <a:extLst>
              <a:ext uri="{FF2B5EF4-FFF2-40B4-BE49-F238E27FC236}">
                <a16:creationId xmlns:a16="http://schemas.microsoft.com/office/drawing/2014/main" xmlns="" id="{00000000-0008-0000-0000-0000E9340000}"/>
              </a:ext>
            </a:extLst>
          </xdr:cNvPr>
          <xdr:cNvSpPr>
            <a:spLocks noChangeShapeType="1"/>
          </xdr:cNvSpPr>
        </xdr:nvSpPr>
        <xdr:spPr bwMode="auto">
          <a:xfrm>
            <a:off x="1968" y="912"/>
            <a:ext cx="0" cy="5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AutoShape 9">
            <a:extLst>
              <a:ext uri="{FF2B5EF4-FFF2-40B4-BE49-F238E27FC236}">
                <a16:creationId xmlns:a16="http://schemas.microsoft.com/office/drawing/2014/main" xmlns="" id="{00000000-0008-0000-0000-0000EA3400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2016" y="864"/>
            <a:ext cx="144" cy="240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grpSp>
      <xdr:nvGrpSpPr>
        <xdr:cNvPr id="7" name="Group 17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pSpPr>
          <a:grpSpLocks/>
        </xdr:cNvGrpSpPr>
      </xdr:nvGrpSpPr>
      <xdr:grpSpPr bwMode="auto">
        <a:xfrm>
          <a:off x="723900" y="8582025"/>
          <a:ext cx="0" cy="0"/>
          <a:chOff x="1968" y="912"/>
          <a:chExt cx="240" cy="576"/>
        </a:xfrm>
      </xdr:grpSpPr>
      <xdr:sp macro="" textlink="">
        <xdr:nvSpPr>
          <xdr:cNvPr id="8" name="Line 18">
            <a:extLst>
              <a:ext uri="{FF2B5EF4-FFF2-40B4-BE49-F238E27FC236}">
                <a16:creationId xmlns:a16="http://schemas.microsoft.com/office/drawing/2014/main" xmlns="" id="{00000000-0008-0000-0000-000024000000}"/>
              </a:ext>
            </a:extLst>
          </xdr:cNvPr>
          <xdr:cNvSpPr>
            <a:spLocks noChangeShapeType="1"/>
          </xdr:cNvSpPr>
        </xdr:nvSpPr>
        <xdr:spPr bwMode="auto">
          <a:xfrm>
            <a:off x="1968" y="912"/>
            <a:ext cx="0" cy="5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AutoShape 19">
            <a:extLst>
              <a:ext uri="{FF2B5EF4-FFF2-40B4-BE49-F238E27FC236}">
                <a16:creationId xmlns:a16="http://schemas.microsoft.com/office/drawing/2014/main" xmlns="" id="{00000000-0008-0000-0000-0000250000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2016" y="864"/>
            <a:ext cx="144" cy="240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grpSp>
      <xdr:nvGrpSpPr>
        <xdr:cNvPr id="10" name="Group 1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GrpSpPr>
          <a:grpSpLocks/>
        </xdr:cNvGrpSpPr>
      </xdr:nvGrpSpPr>
      <xdr:grpSpPr bwMode="auto">
        <a:xfrm>
          <a:off x="723900" y="8582025"/>
          <a:ext cx="0" cy="0"/>
          <a:chOff x="1968" y="912"/>
          <a:chExt cx="240" cy="576"/>
        </a:xfrm>
      </xdr:grpSpPr>
      <xdr:sp macro="" textlink="">
        <xdr:nvSpPr>
          <xdr:cNvPr id="11" name="Line 18">
            <a:extLst>
              <a:ext uri="{FF2B5EF4-FFF2-40B4-BE49-F238E27FC236}">
                <a16:creationId xmlns:a16="http://schemas.microsoft.com/office/drawing/2014/main" xmlns="" id="{00000000-0008-0000-0000-000027000000}"/>
              </a:ext>
            </a:extLst>
          </xdr:cNvPr>
          <xdr:cNvSpPr>
            <a:spLocks noChangeShapeType="1"/>
          </xdr:cNvSpPr>
        </xdr:nvSpPr>
        <xdr:spPr bwMode="auto">
          <a:xfrm>
            <a:off x="1968" y="912"/>
            <a:ext cx="0" cy="5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AutoShape 19">
            <a:extLst>
              <a:ext uri="{FF2B5EF4-FFF2-40B4-BE49-F238E27FC236}">
                <a16:creationId xmlns:a16="http://schemas.microsoft.com/office/drawing/2014/main" xmlns="" id="{00000000-0008-0000-0000-0000280000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2016" y="864"/>
            <a:ext cx="144" cy="240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facebook.com/groups/260324797429552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ams.com.au/" TargetMode="External"/><Relationship Id="rId1" Type="http://schemas.openxmlformats.org/officeDocument/2006/relationships/hyperlink" Target="http://www.motorkhanavic.com.au/" TargetMode="External"/><Relationship Id="rId6" Type="http://schemas.openxmlformats.org/officeDocument/2006/relationships/hyperlink" Target="http://www.nissancarclub.org.au/" TargetMode="External"/><Relationship Id="rId5" Type="http://schemas.openxmlformats.org/officeDocument/2006/relationships/hyperlink" Target="http://ffcc.com.au/group-5/" TargetMode="External"/><Relationship Id="rId4" Type="http://schemas.openxmlformats.org/officeDocument/2006/relationships/hyperlink" Target="mailto:mccarthy1140@bigpond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s://www.facebook.com/groups/260324797429552/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www.cams.com.au/" TargetMode="External"/><Relationship Id="rId1" Type="http://schemas.openxmlformats.org/officeDocument/2006/relationships/hyperlink" Target="http://www.motorkhanavic.com.au/" TargetMode="External"/><Relationship Id="rId6" Type="http://schemas.openxmlformats.org/officeDocument/2006/relationships/hyperlink" Target="http://www.nissancarclub.org.au/" TargetMode="External"/><Relationship Id="rId5" Type="http://schemas.openxmlformats.org/officeDocument/2006/relationships/hyperlink" Target="http://ffcc.com.au/group-5/" TargetMode="External"/><Relationship Id="rId4" Type="http://schemas.openxmlformats.org/officeDocument/2006/relationships/hyperlink" Target="mailto:mccarthy1140@bigpond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hyperlink" Target="https://www.facebook.com/groups/260324797429552/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://www.cams.com.au/" TargetMode="External"/><Relationship Id="rId1" Type="http://schemas.openxmlformats.org/officeDocument/2006/relationships/hyperlink" Target="http://www.motorkhanavic.com.au/" TargetMode="External"/><Relationship Id="rId6" Type="http://schemas.openxmlformats.org/officeDocument/2006/relationships/hyperlink" Target="http://www.nissancarclub.org.au/" TargetMode="External"/><Relationship Id="rId5" Type="http://schemas.openxmlformats.org/officeDocument/2006/relationships/hyperlink" Target="http://ffcc.com.au/group-5/" TargetMode="External"/><Relationship Id="rId4" Type="http://schemas.openxmlformats.org/officeDocument/2006/relationships/hyperlink" Target="mailto:mccarthy1140@bigpon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9"/>
  <sheetViews>
    <sheetView tabSelected="1" zoomScaleNormal="100" workbookViewId="0">
      <selection activeCell="E11" sqref="E11"/>
    </sheetView>
  </sheetViews>
  <sheetFormatPr defaultColWidth="10.85546875" defaultRowHeight="15" x14ac:dyDescent="0.25"/>
  <cols>
    <col min="1" max="3" width="10.85546875" style="2"/>
    <col min="4" max="4" width="22.5703125" style="3" customWidth="1"/>
    <col min="5" max="5" width="15" style="3" customWidth="1"/>
    <col min="6" max="7" width="10.85546875" style="2"/>
    <col min="8" max="8" width="7.5703125" style="2" customWidth="1"/>
    <col min="9" max="9" width="10.85546875" style="2"/>
    <col min="10" max="10" width="7.85546875" style="2" customWidth="1"/>
    <col min="11" max="11" width="11" style="2" customWidth="1"/>
    <col min="12" max="14" width="8.7109375" style="2" customWidth="1"/>
    <col min="15" max="15" width="14" style="2" customWidth="1"/>
    <col min="16" max="16" width="7.85546875" style="2" customWidth="1"/>
    <col min="17" max="17" width="10.85546875" style="2"/>
    <col min="18" max="18" width="8.140625" style="2" customWidth="1"/>
    <col min="19" max="21" width="10.85546875" style="2"/>
    <col min="22" max="22" width="11.5703125" style="2" customWidth="1"/>
    <col min="23" max="23" width="12.5703125" style="2" customWidth="1"/>
    <col min="24" max="16384" width="10.85546875" style="2"/>
  </cols>
  <sheetData>
    <row r="1" spans="1:24" ht="75" customHeight="1" thickBot="1" x14ac:dyDescent="0.3">
      <c r="A1" s="98" t="s">
        <v>70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1:24" ht="35.25" customHeight="1" thickBot="1" x14ac:dyDescent="0.3">
      <c r="A2" s="100" t="s">
        <v>22</v>
      </c>
      <c r="B2" s="100" t="s">
        <v>0</v>
      </c>
      <c r="C2" s="100" t="s">
        <v>1</v>
      </c>
      <c r="D2" s="100" t="s">
        <v>2</v>
      </c>
      <c r="E2" s="100" t="s">
        <v>9</v>
      </c>
      <c r="F2" s="100" t="s">
        <v>3</v>
      </c>
      <c r="G2" s="100" t="s">
        <v>93</v>
      </c>
      <c r="H2" s="100"/>
      <c r="I2" s="100" t="s">
        <v>94</v>
      </c>
      <c r="J2" s="100"/>
      <c r="K2" s="100" t="s">
        <v>92</v>
      </c>
      <c r="L2" s="100"/>
      <c r="M2" s="100" t="s">
        <v>91</v>
      </c>
      <c r="N2" s="100"/>
      <c r="O2" s="100" t="s">
        <v>90</v>
      </c>
      <c r="P2" s="100"/>
      <c r="Q2" s="100" t="s">
        <v>89</v>
      </c>
      <c r="R2" s="100"/>
      <c r="S2" s="100" t="s">
        <v>24</v>
      </c>
      <c r="T2" s="104" t="s">
        <v>27</v>
      </c>
      <c r="U2" s="96" t="s">
        <v>28</v>
      </c>
      <c r="V2" s="96" t="s">
        <v>29</v>
      </c>
      <c r="W2" s="96" t="s">
        <v>30</v>
      </c>
      <c r="X2" s="96" t="s">
        <v>31</v>
      </c>
    </row>
    <row r="3" spans="1:24" s="1" customFormat="1" ht="19.5" thickBot="1" x14ac:dyDescent="0.35">
      <c r="A3" s="103"/>
      <c r="B3" s="103"/>
      <c r="C3" s="103"/>
      <c r="D3" s="103"/>
      <c r="E3" s="103"/>
      <c r="F3" s="103"/>
      <c r="G3" s="17" t="s">
        <v>25</v>
      </c>
      <c r="H3" s="18" t="s">
        <v>26</v>
      </c>
      <c r="I3" s="17" t="s">
        <v>25</v>
      </c>
      <c r="J3" s="18" t="s">
        <v>26</v>
      </c>
      <c r="K3" s="17" t="s">
        <v>25</v>
      </c>
      <c r="L3" s="18" t="s">
        <v>26</v>
      </c>
      <c r="M3" s="18"/>
      <c r="N3" s="18"/>
      <c r="O3" s="17" t="s">
        <v>25</v>
      </c>
      <c r="P3" s="18" t="s">
        <v>26</v>
      </c>
      <c r="Q3" s="17" t="s">
        <v>25</v>
      </c>
      <c r="R3" s="18" t="s">
        <v>26</v>
      </c>
      <c r="S3" s="103"/>
      <c r="T3" s="105"/>
      <c r="U3" s="97"/>
      <c r="V3" s="97"/>
      <c r="W3" s="97"/>
      <c r="X3" s="97"/>
    </row>
    <row r="4" spans="1:24" x14ac:dyDescent="0.25">
      <c r="A4" s="58" t="s">
        <v>4</v>
      </c>
      <c r="B4" s="58" t="s">
        <v>4</v>
      </c>
      <c r="C4" s="58">
        <v>18</v>
      </c>
      <c r="D4" s="49" t="s">
        <v>13</v>
      </c>
      <c r="E4" s="15" t="s">
        <v>57</v>
      </c>
      <c r="F4" s="10" t="s">
        <v>10</v>
      </c>
      <c r="G4" s="6">
        <v>56.41</v>
      </c>
      <c r="H4" s="7"/>
      <c r="I4" s="6">
        <v>101.38</v>
      </c>
      <c r="J4" s="7"/>
      <c r="K4" s="6">
        <v>103.07</v>
      </c>
      <c r="L4" s="7" t="s">
        <v>32</v>
      </c>
      <c r="M4" s="56">
        <v>88.72</v>
      </c>
      <c r="N4" s="56"/>
      <c r="O4" s="6">
        <v>93.53</v>
      </c>
      <c r="P4" s="7"/>
      <c r="Q4" s="6">
        <v>96.87</v>
      </c>
      <c r="R4" s="7"/>
      <c r="S4" s="21">
        <f t="shared" ref="S4:S23" si="0">SUM(G4:R4)</f>
        <v>539.98</v>
      </c>
      <c r="T4" s="10">
        <v>1</v>
      </c>
      <c r="U4" s="10">
        <v>2</v>
      </c>
      <c r="V4" s="52">
        <f t="shared" ref="V4:V10" si="1">S4*0.95</f>
        <v>512.98099999999999</v>
      </c>
      <c r="W4" s="10">
        <v>5</v>
      </c>
      <c r="X4" s="10">
        <v>9</v>
      </c>
    </row>
    <row r="5" spans="1:24" x14ac:dyDescent="0.25">
      <c r="A5" s="58" t="s">
        <v>4</v>
      </c>
      <c r="B5" s="58" t="s">
        <v>4</v>
      </c>
      <c r="C5" s="58">
        <v>16</v>
      </c>
      <c r="D5" s="19" t="s">
        <v>58</v>
      </c>
      <c r="E5" s="15" t="s">
        <v>57</v>
      </c>
      <c r="F5" s="10" t="s">
        <v>10</v>
      </c>
      <c r="G5" s="6">
        <v>57.69</v>
      </c>
      <c r="H5" s="7"/>
      <c r="I5" s="6">
        <v>104.5</v>
      </c>
      <c r="J5" s="7"/>
      <c r="K5" s="6">
        <v>95.66</v>
      </c>
      <c r="L5" s="7"/>
      <c r="M5" s="56">
        <v>88.47</v>
      </c>
      <c r="N5" s="56"/>
      <c r="O5" s="6">
        <v>93.12</v>
      </c>
      <c r="P5" s="7"/>
      <c r="Q5" s="6">
        <v>101.47</v>
      </c>
      <c r="R5" s="7"/>
      <c r="S5" s="21">
        <f t="shared" si="0"/>
        <v>540.91000000000008</v>
      </c>
      <c r="T5" s="10">
        <v>2</v>
      </c>
      <c r="U5" s="10">
        <v>3</v>
      </c>
      <c r="V5" s="52">
        <f t="shared" si="1"/>
        <v>513.86450000000002</v>
      </c>
      <c r="W5" s="10">
        <v>6</v>
      </c>
      <c r="X5" s="10">
        <v>6</v>
      </c>
    </row>
    <row r="6" spans="1:24" x14ac:dyDescent="0.25">
      <c r="A6" s="58" t="s">
        <v>4</v>
      </c>
      <c r="B6" s="58" t="s">
        <v>4</v>
      </c>
      <c r="C6" s="58">
        <v>15</v>
      </c>
      <c r="D6" s="19" t="s">
        <v>66</v>
      </c>
      <c r="E6" s="15" t="s">
        <v>73</v>
      </c>
      <c r="F6" s="10" t="s">
        <v>6</v>
      </c>
      <c r="G6" s="6">
        <v>56.96</v>
      </c>
      <c r="H6" s="7"/>
      <c r="I6" s="6">
        <v>102.94</v>
      </c>
      <c r="J6" s="7"/>
      <c r="K6" s="6">
        <v>106.04</v>
      </c>
      <c r="L6" s="7" t="s">
        <v>32</v>
      </c>
      <c r="M6" s="56">
        <v>95.62</v>
      </c>
      <c r="N6" s="56" t="s">
        <v>32</v>
      </c>
      <c r="O6" s="6">
        <v>92.63</v>
      </c>
      <c r="P6" s="7"/>
      <c r="Q6" s="6">
        <v>99.21</v>
      </c>
      <c r="R6" s="7"/>
      <c r="S6" s="21">
        <f t="shared" si="0"/>
        <v>553.4</v>
      </c>
      <c r="T6" s="10">
        <v>3</v>
      </c>
      <c r="U6" s="10">
        <v>6</v>
      </c>
      <c r="V6" s="52">
        <f t="shared" si="1"/>
        <v>525.7299999999999</v>
      </c>
      <c r="W6" s="10">
        <v>9</v>
      </c>
      <c r="X6" s="10">
        <v>4</v>
      </c>
    </row>
    <row r="7" spans="1:24" x14ac:dyDescent="0.25">
      <c r="A7" s="58" t="s">
        <v>4</v>
      </c>
      <c r="B7" s="58" t="s">
        <v>4</v>
      </c>
      <c r="C7" s="58">
        <v>19</v>
      </c>
      <c r="D7" s="19" t="s">
        <v>87</v>
      </c>
      <c r="E7" s="15" t="s">
        <v>73</v>
      </c>
      <c r="F7" s="10" t="s">
        <v>6</v>
      </c>
      <c r="G7" s="6">
        <v>62.63</v>
      </c>
      <c r="H7" s="7" t="s">
        <v>32</v>
      </c>
      <c r="I7" s="6">
        <v>102.65</v>
      </c>
      <c r="J7" s="7"/>
      <c r="K7" s="6">
        <v>103.15</v>
      </c>
      <c r="L7" s="7" t="s">
        <v>32</v>
      </c>
      <c r="M7" s="56">
        <v>90.54</v>
      </c>
      <c r="N7" s="56"/>
      <c r="O7" s="6">
        <v>95.98</v>
      </c>
      <c r="P7" s="7"/>
      <c r="Q7" s="6">
        <v>99.29</v>
      </c>
      <c r="R7" s="7"/>
      <c r="S7" s="21">
        <f t="shared" si="0"/>
        <v>554.24</v>
      </c>
      <c r="T7" s="10">
        <v>4</v>
      </c>
      <c r="U7" s="10">
        <v>7</v>
      </c>
      <c r="V7" s="52">
        <f t="shared" si="1"/>
        <v>526.52800000000002</v>
      </c>
      <c r="W7" s="10">
        <v>10</v>
      </c>
      <c r="X7" s="10">
        <v>3</v>
      </c>
    </row>
    <row r="8" spans="1:24" x14ac:dyDescent="0.25">
      <c r="A8" s="58" t="s">
        <v>4</v>
      </c>
      <c r="B8" s="58" t="s">
        <v>4</v>
      </c>
      <c r="C8" s="58">
        <v>17</v>
      </c>
      <c r="D8" s="19" t="s">
        <v>88</v>
      </c>
      <c r="E8" s="15" t="s">
        <v>73</v>
      </c>
      <c r="F8" s="10" t="s">
        <v>6</v>
      </c>
      <c r="G8" s="6">
        <v>57.87</v>
      </c>
      <c r="H8" s="7"/>
      <c r="I8" s="6">
        <v>106.59</v>
      </c>
      <c r="J8" s="7"/>
      <c r="K8" s="6">
        <v>99.19</v>
      </c>
      <c r="L8" s="7"/>
      <c r="M8" s="56">
        <v>91.37</v>
      </c>
      <c r="N8" s="56"/>
      <c r="O8" s="6">
        <v>98.16</v>
      </c>
      <c r="P8" s="7"/>
      <c r="Q8" s="6">
        <v>101.71</v>
      </c>
      <c r="R8" s="7"/>
      <c r="S8" s="21">
        <f t="shared" si="0"/>
        <v>554.89</v>
      </c>
      <c r="T8" s="10">
        <v>5</v>
      </c>
      <c r="U8" s="10">
        <v>8</v>
      </c>
      <c r="V8" s="52">
        <f t="shared" si="1"/>
        <v>527.14549999999997</v>
      </c>
      <c r="W8" s="10">
        <v>11</v>
      </c>
      <c r="X8" s="10">
        <v>2</v>
      </c>
    </row>
    <row r="9" spans="1:24" x14ac:dyDescent="0.25">
      <c r="A9" s="58" t="s">
        <v>4</v>
      </c>
      <c r="B9" s="58" t="s">
        <v>4</v>
      </c>
      <c r="C9" s="58">
        <v>7</v>
      </c>
      <c r="D9" s="19" t="s">
        <v>83</v>
      </c>
      <c r="E9" s="15" t="s">
        <v>84</v>
      </c>
      <c r="F9" s="10" t="s">
        <v>67</v>
      </c>
      <c r="G9" s="6">
        <v>57.59</v>
      </c>
      <c r="H9" s="7"/>
      <c r="I9" s="6">
        <v>104.31</v>
      </c>
      <c r="J9" s="7"/>
      <c r="K9" s="6">
        <v>98.23</v>
      </c>
      <c r="L9" s="7"/>
      <c r="M9" s="56">
        <v>90.38</v>
      </c>
      <c r="N9" s="56"/>
      <c r="O9" s="6">
        <v>99.63</v>
      </c>
      <c r="P9" s="7" t="s">
        <v>32</v>
      </c>
      <c r="Q9" s="6">
        <v>109.25</v>
      </c>
      <c r="R9" s="7" t="s">
        <v>33</v>
      </c>
      <c r="S9" s="21">
        <f t="shared" si="0"/>
        <v>559.39</v>
      </c>
      <c r="T9" s="10">
        <v>6</v>
      </c>
      <c r="U9" s="10">
        <v>10</v>
      </c>
      <c r="V9" s="52">
        <f t="shared" si="1"/>
        <v>531.42049999999995</v>
      </c>
      <c r="W9" s="10">
        <v>12</v>
      </c>
      <c r="X9" s="10"/>
    </row>
    <row r="10" spans="1:24" ht="15.75" thickBot="1" x14ac:dyDescent="0.3">
      <c r="A10" s="59" t="s">
        <v>4</v>
      </c>
      <c r="B10" s="59" t="s">
        <v>4</v>
      </c>
      <c r="C10" s="59">
        <v>20</v>
      </c>
      <c r="D10" s="20" t="s">
        <v>59</v>
      </c>
      <c r="E10" s="16" t="s">
        <v>60</v>
      </c>
      <c r="F10" s="11" t="s">
        <v>6</v>
      </c>
      <c r="G10" s="8">
        <v>60.47</v>
      </c>
      <c r="H10" s="9"/>
      <c r="I10" s="8">
        <v>109.91</v>
      </c>
      <c r="J10" s="9"/>
      <c r="K10" s="8">
        <v>100.6</v>
      </c>
      <c r="L10" s="9"/>
      <c r="M10" s="57">
        <v>92.25</v>
      </c>
      <c r="N10" s="57"/>
      <c r="O10" s="8">
        <v>95.85</v>
      </c>
      <c r="P10" s="9"/>
      <c r="Q10" s="8">
        <v>104.25</v>
      </c>
      <c r="R10" s="9"/>
      <c r="S10" s="22">
        <f t="shared" si="0"/>
        <v>563.33000000000004</v>
      </c>
      <c r="T10" s="11">
        <v>7</v>
      </c>
      <c r="U10" s="11">
        <v>11</v>
      </c>
      <c r="V10" s="53">
        <f t="shared" si="1"/>
        <v>535.1635</v>
      </c>
      <c r="W10" s="11">
        <v>13</v>
      </c>
      <c r="X10" s="11">
        <v>1</v>
      </c>
    </row>
    <row r="11" spans="1:24" ht="15.75" thickBot="1" x14ac:dyDescent="0.3">
      <c r="A11" s="61" t="s">
        <v>7</v>
      </c>
      <c r="B11" s="61" t="s">
        <v>7</v>
      </c>
      <c r="C11" s="61">
        <v>5</v>
      </c>
      <c r="D11" s="73" t="s">
        <v>74</v>
      </c>
      <c r="E11" s="62" t="s">
        <v>75</v>
      </c>
      <c r="F11" s="63" t="s">
        <v>11</v>
      </c>
      <c r="G11" s="64">
        <v>58.72</v>
      </c>
      <c r="H11" s="65"/>
      <c r="I11" s="64">
        <v>109.84</v>
      </c>
      <c r="J11" s="65"/>
      <c r="K11" s="64">
        <v>117.13</v>
      </c>
      <c r="L11" s="65" t="s">
        <v>96</v>
      </c>
      <c r="M11" s="66">
        <v>96.06</v>
      </c>
      <c r="N11" s="66"/>
      <c r="O11" s="64">
        <v>109.97</v>
      </c>
      <c r="P11" s="65" t="s">
        <v>96</v>
      </c>
      <c r="Q11" s="64">
        <v>109.44</v>
      </c>
      <c r="R11" s="65"/>
      <c r="S11" s="67">
        <f t="shared" si="0"/>
        <v>601.16000000000008</v>
      </c>
      <c r="T11" s="63">
        <v>1</v>
      </c>
      <c r="U11" s="63">
        <v>16</v>
      </c>
      <c r="V11" s="68">
        <f>S11*0.9</f>
        <v>541.0440000000001</v>
      </c>
      <c r="W11" s="63">
        <v>14</v>
      </c>
      <c r="X11" s="63">
        <v>9</v>
      </c>
    </row>
    <row r="12" spans="1:24" x14ac:dyDescent="0.25">
      <c r="A12" s="60" t="s">
        <v>5</v>
      </c>
      <c r="B12" s="60" t="s">
        <v>5</v>
      </c>
      <c r="C12" s="60">
        <v>9</v>
      </c>
      <c r="D12" s="13" t="s">
        <v>76</v>
      </c>
      <c r="E12" s="14" t="s">
        <v>17</v>
      </c>
      <c r="F12" s="12" t="s">
        <v>80</v>
      </c>
      <c r="G12" s="4">
        <v>59.03</v>
      </c>
      <c r="H12" s="5"/>
      <c r="I12" s="4">
        <v>106.44</v>
      </c>
      <c r="J12" s="5"/>
      <c r="K12" s="4">
        <v>99.78</v>
      </c>
      <c r="L12" s="5"/>
      <c r="M12" s="55">
        <v>92.91</v>
      </c>
      <c r="N12" s="55"/>
      <c r="O12" s="4">
        <v>96.98</v>
      </c>
      <c r="P12" s="5"/>
      <c r="Q12" s="4">
        <v>102.16</v>
      </c>
      <c r="R12" s="5"/>
      <c r="S12" s="23">
        <f t="shared" si="0"/>
        <v>557.29999999999995</v>
      </c>
      <c r="T12" s="12">
        <v>1</v>
      </c>
      <c r="U12" s="12">
        <v>9</v>
      </c>
      <c r="V12" s="51">
        <f>S12*0.93</f>
        <v>518.28899999999999</v>
      </c>
      <c r="W12" s="12">
        <v>8</v>
      </c>
      <c r="X12" s="12">
        <v>9</v>
      </c>
    </row>
    <row r="13" spans="1:24" ht="15.75" thickBot="1" x14ac:dyDescent="0.3">
      <c r="A13" s="59" t="s">
        <v>5</v>
      </c>
      <c r="B13" s="59" t="s">
        <v>5</v>
      </c>
      <c r="C13" s="59">
        <v>10</v>
      </c>
      <c r="D13" s="20" t="s">
        <v>77</v>
      </c>
      <c r="E13" s="16" t="s">
        <v>78</v>
      </c>
      <c r="F13" s="11" t="s">
        <v>81</v>
      </c>
      <c r="G13" s="8">
        <v>61.65</v>
      </c>
      <c r="H13" s="9"/>
      <c r="I13" s="8">
        <v>115.88</v>
      </c>
      <c r="J13" s="9" t="s">
        <v>32</v>
      </c>
      <c r="K13" s="8">
        <v>108.32</v>
      </c>
      <c r="L13" s="9"/>
      <c r="M13" s="57">
        <v>99.28</v>
      </c>
      <c r="N13" s="57"/>
      <c r="O13" s="8">
        <v>101.28</v>
      </c>
      <c r="P13" s="9"/>
      <c r="Q13" s="8">
        <v>110.03</v>
      </c>
      <c r="R13" s="9" t="s">
        <v>32</v>
      </c>
      <c r="S13" s="22">
        <f t="shared" si="0"/>
        <v>596.43999999999994</v>
      </c>
      <c r="T13" s="11">
        <v>2</v>
      </c>
      <c r="U13" s="11">
        <v>15</v>
      </c>
      <c r="V13" s="53">
        <f>S13*0.93</f>
        <v>554.68920000000003</v>
      </c>
      <c r="W13" s="11">
        <v>16</v>
      </c>
      <c r="X13" s="11">
        <v>6</v>
      </c>
    </row>
    <row r="14" spans="1:24" x14ac:dyDescent="0.25">
      <c r="A14" s="60" t="s">
        <v>8</v>
      </c>
      <c r="B14" s="60" t="s">
        <v>8</v>
      </c>
      <c r="C14" s="60">
        <v>8</v>
      </c>
      <c r="D14" s="13" t="s">
        <v>62</v>
      </c>
      <c r="E14" s="14" t="s">
        <v>85</v>
      </c>
      <c r="F14" s="12" t="s">
        <v>86</v>
      </c>
      <c r="G14" s="4">
        <v>60.01</v>
      </c>
      <c r="H14" s="5"/>
      <c r="I14" s="4">
        <v>108.37</v>
      </c>
      <c r="J14" s="5"/>
      <c r="K14" s="4">
        <v>101.47</v>
      </c>
      <c r="L14" s="5"/>
      <c r="M14" s="55">
        <v>94.71</v>
      </c>
      <c r="N14" s="55"/>
      <c r="O14" s="4">
        <v>100.02</v>
      </c>
      <c r="P14" s="5"/>
      <c r="Q14" s="4">
        <v>110.68</v>
      </c>
      <c r="R14" s="5" t="s">
        <v>32</v>
      </c>
      <c r="S14" s="23">
        <f t="shared" si="0"/>
        <v>575.26</v>
      </c>
      <c r="T14" s="12">
        <v>1</v>
      </c>
      <c r="U14" s="12">
        <v>12</v>
      </c>
      <c r="V14" s="51">
        <f>S14*0.86</f>
        <v>494.72359999999998</v>
      </c>
      <c r="W14" s="12">
        <v>1</v>
      </c>
      <c r="X14" s="12">
        <v>9</v>
      </c>
    </row>
    <row r="15" spans="1:24" ht="15.75" thickBot="1" x14ac:dyDescent="0.3">
      <c r="A15" s="59" t="s">
        <v>8</v>
      </c>
      <c r="B15" s="59" t="s">
        <v>8</v>
      </c>
      <c r="C15" s="59">
        <v>4</v>
      </c>
      <c r="D15" s="20" t="s">
        <v>15</v>
      </c>
      <c r="E15" s="16" t="s">
        <v>85</v>
      </c>
      <c r="F15" s="11" t="s">
        <v>16</v>
      </c>
      <c r="G15" s="8">
        <v>62.03</v>
      </c>
      <c r="H15" s="9"/>
      <c r="I15" s="8">
        <v>110.07</v>
      </c>
      <c r="J15" s="9"/>
      <c r="K15" s="8">
        <v>101.22</v>
      </c>
      <c r="L15" s="9"/>
      <c r="M15" s="57">
        <v>99.71</v>
      </c>
      <c r="N15" s="57" t="s">
        <v>33</v>
      </c>
      <c r="O15" s="8">
        <v>100.5</v>
      </c>
      <c r="P15" s="9"/>
      <c r="Q15" s="8">
        <v>104.44</v>
      </c>
      <c r="R15" s="9"/>
      <c r="S15" s="71">
        <f t="shared" si="0"/>
        <v>577.97</v>
      </c>
      <c r="T15" s="11">
        <v>2</v>
      </c>
      <c r="U15" s="11">
        <v>14</v>
      </c>
      <c r="V15" s="53">
        <f>S15*0.86</f>
        <v>497.05420000000004</v>
      </c>
      <c r="W15" s="11">
        <v>2</v>
      </c>
      <c r="X15" s="11">
        <v>6</v>
      </c>
    </row>
    <row r="16" spans="1:24" x14ac:dyDescent="0.25">
      <c r="A16" s="60" t="s">
        <v>20</v>
      </c>
      <c r="B16" s="60" t="s">
        <v>20</v>
      </c>
      <c r="C16" s="60">
        <v>2</v>
      </c>
      <c r="D16" s="13" t="s">
        <v>21</v>
      </c>
      <c r="E16" s="14" t="s">
        <v>19</v>
      </c>
      <c r="F16" s="12" t="s">
        <v>11</v>
      </c>
      <c r="G16" s="4">
        <v>55.13</v>
      </c>
      <c r="H16" s="5"/>
      <c r="I16" s="4">
        <v>102.15</v>
      </c>
      <c r="J16" s="5"/>
      <c r="K16" s="4">
        <v>95.38</v>
      </c>
      <c r="L16" s="5"/>
      <c r="M16" s="55">
        <v>94</v>
      </c>
      <c r="N16" s="55"/>
      <c r="O16" s="4">
        <v>93.81</v>
      </c>
      <c r="P16" s="5"/>
      <c r="Q16" s="4">
        <v>103.62</v>
      </c>
      <c r="R16" s="5" t="s">
        <v>32</v>
      </c>
      <c r="S16" s="72">
        <f t="shared" si="0"/>
        <v>544.08999999999992</v>
      </c>
      <c r="T16" s="12">
        <v>1</v>
      </c>
      <c r="U16" s="12">
        <v>4</v>
      </c>
      <c r="V16" s="51">
        <f>S16*0.94</f>
        <v>511.44459999999987</v>
      </c>
      <c r="W16" s="12">
        <v>4</v>
      </c>
      <c r="X16" s="12">
        <v>9</v>
      </c>
    </row>
    <row r="17" spans="1:32" ht="15.75" thickBot="1" x14ac:dyDescent="0.3">
      <c r="A17" s="59" t="s">
        <v>20</v>
      </c>
      <c r="B17" s="59" t="s">
        <v>20</v>
      </c>
      <c r="C17" s="59">
        <v>1</v>
      </c>
      <c r="D17" s="20" t="s">
        <v>18</v>
      </c>
      <c r="E17" s="16" t="s">
        <v>23</v>
      </c>
      <c r="F17" s="11" t="s">
        <v>6</v>
      </c>
      <c r="G17" s="8">
        <v>61.13</v>
      </c>
      <c r="H17" s="9" t="s">
        <v>32</v>
      </c>
      <c r="I17" s="8">
        <v>106.9</v>
      </c>
      <c r="J17" s="9" t="s">
        <v>32</v>
      </c>
      <c r="K17" s="8">
        <v>94.94</v>
      </c>
      <c r="L17" s="9"/>
      <c r="M17" s="57">
        <v>89.72</v>
      </c>
      <c r="N17" s="57"/>
      <c r="O17" s="8">
        <v>97.37</v>
      </c>
      <c r="P17" s="9" t="s">
        <v>32</v>
      </c>
      <c r="Q17" s="8">
        <v>98.44</v>
      </c>
      <c r="R17" s="9"/>
      <c r="S17" s="71">
        <f t="shared" si="0"/>
        <v>548.5</v>
      </c>
      <c r="T17" s="11">
        <v>2</v>
      </c>
      <c r="U17" s="11">
        <v>5</v>
      </c>
      <c r="V17" s="53">
        <f>S17*0.94</f>
        <v>515.58999999999992</v>
      </c>
      <c r="W17" s="11">
        <v>7</v>
      </c>
      <c r="X17" s="11">
        <v>6</v>
      </c>
    </row>
    <row r="18" spans="1:32" x14ac:dyDescent="0.25">
      <c r="A18" s="60" t="s">
        <v>5</v>
      </c>
      <c r="B18" s="60" t="s">
        <v>34</v>
      </c>
      <c r="C18" s="60">
        <v>11</v>
      </c>
      <c r="D18" s="13" t="s">
        <v>82</v>
      </c>
      <c r="E18" s="14" t="s">
        <v>17</v>
      </c>
      <c r="F18" s="12" t="s">
        <v>80</v>
      </c>
      <c r="G18" s="4">
        <v>77.66</v>
      </c>
      <c r="H18" s="5" t="s">
        <v>96</v>
      </c>
      <c r="I18" s="4">
        <v>113.06</v>
      </c>
      <c r="J18" s="5"/>
      <c r="K18" s="4">
        <v>113.06</v>
      </c>
      <c r="L18" s="5" t="s">
        <v>32</v>
      </c>
      <c r="M18" s="55">
        <v>102.06</v>
      </c>
      <c r="N18" s="55" t="s">
        <v>32</v>
      </c>
      <c r="O18" s="4">
        <v>103.4</v>
      </c>
      <c r="P18" s="5"/>
      <c r="Q18" s="4">
        <v>112.65</v>
      </c>
      <c r="R18" s="5" t="s">
        <v>32</v>
      </c>
      <c r="S18" s="51">
        <f t="shared" si="0"/>
        <v>621.89</v>
      </c>
      <c r="T18" s="12">
        <v>1</v>
      </c>
      <c r="U18" s="12">
        <v>17</v>
      </c>
      <c r="V18" s="23">
        <f>S18*0.93</f>
        <v>578.35770000000002</v>
      </c>
      <c r="W18" s="12">
        <v>17</v>
      </c>
      <c r="X18" s="12">
        <v>9</v>
      </c>
    </row>
    <row r="19" spans="1:32" ht="15.75" thickBot="1" x14ac:dyDescent="0.3">
      <c r="A19" s="59" t="s">
        <v>8</v>
      </c>
      <c r="B19" s="59" t="s">
        <v>34</v>
      </c>
      <c r="C19" s="59">
        <v>6</v>
      </c>
      <c r="D19" s="20" t="s">
        <v>65</v>
      </c>
      <c r="E19" s="16" t="s">
        <v>85</v>
      </c>
      <c r="F19" s="11" t="s">
        <v>86</v>
      </c>
      <c r="G19" s="8">
        <v>76.069999999999993</v>
      </c>
      <c r="H19" s="9"/>
      <c r="I19" s="8">
        <v>128.91</v>
      </c>
      <c r="J19" s="9"/>
      <c r="K19" s="8">
        <v>124.53</v>
      </c>
      <c r="L19" s="9" t="s">
        <v>32</v>
      </c>
      <c r="M19" s="57">
        <v>115.59</v>
      </c>
      <c r="N19" s="57"/>
      <c r="O19" s="8">
        <v>122.52</v>
      </c>
      <c r="P19" s="9"/>
      <c r="Q19" s="8">
        <v>124.19</v>
      </c>
      <c r="R19" s="9"/>
      <c r="S19" s="69">
        <f t="shared" si="0"/>
        <v>691.81</v>
      </c>
      <c r="T19" s="11">
        <v>2</v>
      </c>
      <c r="U19" s="11">
        <v>18</v>
      </c>
      <c r="V19" s="22">
        <f>S19*0.86</f>
        <v>594.95659999999998</v>
      </c>
      <c r="W19" s="11">
        <v>18</v>
      </c>
      <c r="X19" s="11">
        <v>6</v>
      </c>
    </row>
    <row r="20" spans="1:32" x14ac:dyDescent="0.25">
      <c r="A20" s="60" t="s">
        <v>4</v>
      </c>
      <c r="B20" s="60" t="s">
        <v>35</v>
      </c>
      <c r="C20" s="60">
        <v>14</v>
      </c>
      <c r="D20" s="13" t="s">
        <v>14</v>
      </c>
      <c r="E20" s="14" t="s">
        <v>57</v>
      </c>
      <c r="F20" s="12" t="s">
        <v>10</v>
      </c>
      <c r="G20" s="4">
        <v>57.75</v>
      </c>
      <c r="H20" s="5"/>
      <c r="I20" s="4">
        <v>102.66</v>
      </c>
      <c r="J20" s="5"/>
      <c r="K20" s="4">
        <v>98.69</v>
      </c>
      <c r="L20" s="5"/>
      <c r="M20" s="55">
        <v>88.35</v>
      </c>
      <c r="N20" s="55"/>
      <c r="O20" s="4">
        <v>91.59</v>
      </c>
      <c r="P20" s="5"/>
      <c r="Q20" s="4">
        <v>96.34</v>
      </c>
      <c r="R20" s="5"/>
      <c r="S20" s="78">
        <f t="shared" si="0"/>
        <v>535.38000000000011</v>
      </c>
      <c r="T20" s="12">
        <v>1</v>
      </c>
      <c r="U20" s="12">
        <v>1</v>
      </c>
      <c r="V20" s="23">
        <f>S20*0.95</f>
        <v>508.6110000000001</v>
      </c>
      <c r="W20" s="12">
        <v>3</v>
      </c>
      <c r="X20" s="12">
        <v>9</v>
      </c>
    </row>
    <row r="21" spans="1:32" ht="15.75" thickBot="1" x14ac:dyDescent="0.3">
      <c r="A21" s="59" t="s">
        <v>4</v>
      </c>
      <c r="B21" s="59" t="s">
        <v>35</v>
      </c>
      <c r="C21" s="59">
        <v>13</v>
      </c>
      <c r="D21" s="20" t="s">
        <v>12</v>
      </c>
      <c r="E21" s="16" t="s">
        <v>73</v>
      </c>
      <c r="F21" s="11" t="s">
        <v>6</v>
      </c>
      <c r="G21" s="8">
        <v>59.59</v>
      </c>
      <c r="H21" s="9"/>
      <c r="I21" s="8">
        <v>108.5</v>
      </c>
      <c r="J21" s="9"/>
      <c r="K21" s="8">
        <v>102.85</v>
      </c>
      <c r="L21" s="9"/>
      <c r="M21" s="57">
        <v>96.22</v>
      </c>
      <c r="N21" s="57"/>
      <c r="O21" s="8">
        <v>99.28</v>
      </c>
      <c r="P21" s="9"/>
      <c r="Q21" s="8">
        <v>111.28</v>
      </c>
      <c r="R21" s="9" t="s">
        <v>32</v>
      </c>
      <c r="S21" s="69">
        <f t="shared" si="0"/>
        <v>577.71999999999991</v>
      </c>
      <c r="T21" s="50">
        <v>2</v>
      </c>
      <c r="U21" s="11">
        <v>13</v>
      </c>
      <c r="V21" s="22">
        <f>S21*0.95</f>
        <v>548.83399999999995</v>
      </c>
      <c r="W21" s="11">
        <v>15</v>
      </c>
      <c r="X21" s="11">
        <v>6</v>
      </c>
    </row>
    <row r="22" spans="1:32" ht="15.75" thickBot="1" x14ac:dyDescent="0.3">
      <c r="A22" s="79" t="s">
        <v>5</v>
      </c>
      <c r="B22" s="79" t="s">
        <v>61</v>
      </c>
      <c r="C22" s="79">
        <v>12</v>
      </c>
      <c r="D22" s="89" t="s">
        <v>79</v>
      </c>
      <c r="E22" s="81" t="s">
        <v>78</v>
      </c>
      <c r="F22" s="82" t="s">
        <v>81</v>
      </c>
      <c r="G22" s="83">
        <v>72.91</v>
      </c>
      <c r="H22" s="84"/>
      <c r="I22" s="83">
        <v>123.84</v>
      </c>
      <c r="J22" s="84"/>
      <c r="K22" s="83">
        <v>134.03</v>
      </c>
      <c r="L22" s="84" t="s">
        <v>96</v>
      </c>
      <c r="M22" s="85">
        <v>114.21</v>
      </c>
      <c r="N22" s="85"/>
      <c r="O22" s="83">
        <v>115.78</v>
      </c>
      <c r="P22" s="84"/>
      <c r="Q22" s="83">
        <v>131.09</v>
      </c>
      <c r="R22" s="84"/>
      <c r="S22" s="87">
        <f t="shared" si="0"/>
        <v>691.86</v>
      </c>
      <c r="T22" s="82">
        <v>1</v>
      </c>
      <c r="U22" s="82">
        <v>19</v>
      </c>
      <c r="V22" s="88">
        <f>S22*0.93</f>
        <v>643.4298</v>
      </c>
      <c r="W22" s="82">
        <v>19</v>
      </c>
      <c r="X22" s="82">
        <v>9</v>
      </c>
    </row>
    <row r="23" spans="1:32" ht="15.75" thickBot="1" x14ac:dyDescent="0.3">
      <c r="A23" s="101" t="s">
        <v>98</v>
      </c>
      <c r="B23" s="102"/>
      <c r="C23" s="79">
        <v>3</v>
      </c>
      <c r="D23" s="89" t="s">
        <v>71</v>
      </c>
      <c r="E23" s="81" t="s">
        <v>23</v>
      </c>
      <c r="F23" s="82" t="s">
        <v>72</v>
      </c>
      <c r="G23" s="83">
        <v>69.09</v>
      </c>
      <c r="H23" s="84"/>
      <c r="I23" s="83">
        <v>119.13</v>
      </c>
      <c r="J23" s="84" t="s">
        <v>32</v>
      </c>
      <c r="K23" s="83">
        <v>110.94</v>
      </c>
      <c r="L23" s="84" t="s">
        <v>32</v>
      </c>
      <c r="M23" s="85">
        <v>105.43</v>
      </c>
      <c r="N23" s="85" t="s">
        <v>97</v>
      </c>
      <c r="O23" s="83">
        <v>110.53</v>
      </c>
      <c r="P23" s="84" t="s">
        <v>97</v>
      </c>
      <c r="Q23" s="83">
        <v>119.44</v>
      </c>
      <c r="R23" s="84" t="s">
        <v>32</v>
      </c>
      <c r="S23" s="86">
        <f t="shared" si="0"/>
        <v>634.55999999999995</v>
      </c>
      <c r="T23" s="90"/>
      <c r="U23" s="91"/>
      <c r="V23" s="92"/>
      <c r="W23" s="91"/>
      <c r="X23" s="91"/>
    </row>
    <row r="25" spans="1:32" x14ac:dyDescent="0.25">
      <c r="A25" s="25" t="s">
        <v>36</v>
      </c>
      <c r="B25" s="25"/>
      <c r="C25" s="25"/>
      <c r="D25" s="26"/>
      <c r="E25" s="25" t="s">
        <v>37</v>
      </c>
      <c r="F25" s="26"/>
      <c r="G25" s="27"/>
      <c r="H25" s="26"/>
      <c r="I25" s="27"/>
      <c r="J25" s="27"/>
      <c r="K25" s="42"/>
      <c r="L25" s="42"/>
      <c r="M25" s="47"/>
      <c r="N25" s="47"/>
      <c r="O25" s="27"/>
      <c r="P25" s="26"/>
      <c r="Q25" s="27"/>
      <c r="R25" s="26"/>
      <c r="S25" s="27"/>
      <c r="T25" s="26"/>
      <c r="U25" s="26"/>
      <c r="V25" s="26"/>
      <c r="W25" s="26"/>
      <c r="X25" s="26"/>
      <c r="Y25" s="27"/>
      <c r="Z25" s="26"/>
      <c r="AA25" s="26"/>
      <c r="AB25" s="26"/>
      <c r="AC25" s="26"/>
      <c r="AD25" s="26"/>
      <c r="AE25" s="28"/>
      <c r="AF25" s="29"/>
    </row>
    <row r="26" spans="1:32" ht="18.75" x14ac:dyDescent="0.25">
      <c r="A26" s="26"/>
      <c r="B26" s="26"/>
      <c r="C26" s="26"/>
      <c r="D26" s="30"/>
      <c r="E26" s="25" t="s">
        <v>38</v>
      </c>
      <c r="F26" s="26"/>
      <c r="G26" s="27"/>
      <c r="H26" s="26"/>
      <c r="I26" s="27"/>
      <c r="J26" s="27"/>
      <c r="K26" s="42"/>
      <c r="L26" s="42"/>
      <c r="M26" s="47"/>
      <c r="N26" s="47"/>
      <c r="O26" s="27"/>
      <c r="P26" s="26"/>
      <c r="Q26" s="27"/>
      <c r="R26" s="26"/>
      <c r="S26" s="27"/>
      <c r="T26" s="26"/>
      <c r="U26" s="26"/>
      <c r="V26" s="26"/>
      <c r="W26" s="26"/>
      <c r="X26" s="26"/>
      <c r="Y26" s="27"/>
      <c r="Z26" s="26"/>
      <c r="AA26" s="26"/>
      <c r="AB26" s="26"/>
      <c r="AC26" s="26"/>
      <c r="AD26" s="26"/>
      <c r="AE26" s="27"/>
      <c r="AF26" s="30"/>
    </row>
    <row r="27" spans="1:32" ht="18.75" x14ac:dyDescent="0.25">
      <c r="A27" s="28"/>
      <c r="B27" s="27"/>
      <c r="C27" s="27"/>
      <c r="D27" s="30"/>
      <c r="E27" s="25" t="s">
        <v>39</v>
      </c>
      <c r="F27" s="26"/>
      <c r="G27" s="27"/>
      <c r="H27" s="26"/>
      <c r="I27" s="27"/>
      <c r="J27" s="27"/>
      <c r="K27" s="42"/>
      <c r="L27" s="42"/>
      <c r="M27" s="47"/>
      <c r="N27" s="4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30"/>
    </row>
    <row r="28" spans="1:32" ht="18.75" x14ac:dyDescent="0.25">
      <c r="A28" s="28"/>
      <c r="B28" s="27"/>
      <c r="C28" s="27"/>
      <c r="D28" s="30"/>
      <c r="E28" s="31" t="s">
        <v>40</v>
      </c>
      <c r="F28" s="26"/>
      <c r="G28" s="27"/>
      <c r="H28" s="26"/>
      <c r="I28" s="27"/>
      <c r="J28" s="27"/>
      <c r="K28" s="42"/>
      <c r="L28" s="42"/>
      <c r="M28" s="47"/>
      <c r="N28" s="4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30"/>
    </row>
    <row r="29" spans="1:32" ht="18.75" x14ac:dyDescent="0.25">
      <c r="A29" s="28"/>
      <c r="B29" s="27"/>
      <c r="C29" s="27"/>
      <c r="D29" s="31"/>
      <c r="E29" s="27"/>
      <c r="F29" s="26"/>
      <c r="G29" s="27"/>
      <c r="H29" s="26"/>
      <c r="I29" s="27"/>
      <c r="J29" s="27"/>
      <c r="K29" s="42"/>
      <c r="L29" s="42"/>
      <c r="M29" s="47"/>
      <c r="N29" s="4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30"/>
    </row>
    <row r="30" spans="1:32" ht="19.5" x14ac:dyDescent="0.3">
      <c r="A30" s="32" t="s">
        <v>63</v>
      </c>
      <c r="B30" s="33"/>
      <c r="C30" s="33"/>
      <c r="D30" s="34"/>
      <c r="E30" s="33"/>
      <c r="F30" s="34"/>
      <c r="G30" s="33"/>
      <c r="H30" s="35"/>
      <c r="I30" s="33"/>
      <c r="J30" s="33"/>
      <c r="K30" s="33"/>
      <c r="L30" s="33"/>
      <c r="M30" s="33"/>
      <c r="N30" s="33"/>
      <c r="O30" s="33"/>
      <c r="P30" s="33"/>
      <c r="Q30" s="33"/>
      <c r="R30" s="34"/>
      <c r="S30" s="33"/>
      <c r="T30" s="33"/>
      <c r="U30" s="33"/>
      <c r="V30" s="33"/>
      <c r="W30" s="33"/>
      <c r="X30" s="33"/>
      <c r="Y30" s="33"/>
      <c r="Z30" s="34"/>
      <c r="AA30" s="34"/>
      <c r="AB30" s="34"/>
      <c r="AC30" s="34"/>
      <c r="AD30" s="34"/>
      <c r="AE30" s="33"/>
      <c r="AF30" s="36"/>
    </row>
    <row r="31" spans="1:32" x14ac:dyDescent="0.25">
      <c r="A31" s="32" t="s">
        <v>64</v>
      </c>
      <c r="B31" s="27"/>
      <c r="C31" s="27"/>
      <c r="D31" s="26"/>
      <c r="E31" s="27"/>
      <c r="F31" s="26"/>
      <c r="G31" s="27"/>
      <c r="H31" s="26"/>
      <c r="I31" s="27"/>
      <c r="J31" s="27"/>
      <c r="K31" s="42"/>
      <c r="L31" s="42"/>
      <c r="M31" s="47"/>
      <c r="N31" s="47"/>
      <c r="O31" s="27"/>
      <c r="P31" s="27"/>
      <c r="Q31" s="27"/>
      <c r="R31" s="26"/>
      <c r="S31" s="27"/>
      <c r="T31" s="27"/>
      <c r="U31" s="27"/>
      <c r="V31" s="27"/>
      <c r="W31" s="27"/>
      <c r="X31" s="27"/>
      <c r="Y31" s="27"/>
      <c r="Z31" s="26"/>
      <c r="AA31" s="26"/>
      <c r="AB31" s="26"/>
      <c r="AC31" s="26"/>
      <c r="AD31" s="26"/>
      <c r="AE31" s="27"/>
      <c r="AF31" s="36"/>
    </row>
    <row r="32" spans="1:32" x14ac:dyDescent="0.25">
      <c r="A32" s="25" t="s">
        <v>41</v>
      </c>
      <c r="B32" s="27"/>
      <c r="C32" s="27"/>
      <c r="D32" s="26"/>
      <c r="E32" s="27"/>
      <c r="F32" s="26"/>
      <c r="G32" s="27"/>
      <c r="H32" s="26"/>
      <c r="I32" s="27"/>
      <c r="J32" s="27"/>
      <c r="K32" s="42"/>
      <c r="L32" s="42"/>
      <c r="M32" s="47"/>
      <c r="N32" s="47"/>
      <c r="O32" s="27"/>
      <c r="P32" s="27"/>
      <c r="Q32" s="27"/>
      <c r="R32" s="26"/>
      <c r="S32" s="27"/>
      <c r="T32" s="27"/>
      <c r="U32" s="27"/>
      <c r="V32" s="27"/>
      <c r="W32" s="27"/>
      <c r="X32" s="27"/>
      <c r="Y32" s="27"/>
      <c r="Z32" s="26"/>
      <c r="AA32" s="26"/>
      <c r="AB32" s="26"/>
      <c r="AC32" s="26"/>
      <c r="AD32" s="26"/>
      <c r="AE32" s="27"/>
      <c r="AF32" s="36"/>
    </row>
    <row r="33" spans="1:32" x14ac:dyDescent="0.25">
      <c r="A33" s="25" t="s">
        <v>56</v>
      </c>
      <c r="B33" s="27"/>
      <c r="C33" s="27"/>
      <c r="D33" s="26"/>
      <c r="E33" s="27"/>
      <c r="F33" s="26"/>
      <c r="G33" s="27"/>
      <c r="H33" s="26"/>
      <c r="I33" s="27"/>
      <c r="J33" s="27"/>
      <c r="K33" s="42"/>
      <c r="L33" s="42"/>
      <c r="M33" s="47"/>
      <c r="N33" s="47"/>
      <c r="O33" s="27"/>
      <c r="P33" s="26"/>
      <c r="Q33" s="27"/>
      <c r="R33" s="26"/>
      <c r="S33" s="27"/>
      <c r="T33" s="26"/>
      <c r="U33" s="26"/>
      <c r="V33" s="26"/>
      <c r="W33" s="26"/>
      <c r="X33" s="26"/>
      <c r="Y33" s="27"/>
      <c r="Z33" s="26"/>
      <c r="AA33" s="26"/>
      <c r="AB33" s="26"/>
      <c r="AC33" s="26"/>
      <c r="AD33" s="26"/>
      <c r="AE33" s="27"/>
      <c r="AF33" s="36"/>
    </row>
    <row r="34" spans="1:32" x14ac:dyDescent="0.25">
      <c r="A34" s="25"/>
      <c r="B34" s="27"/>
      <c r="C34" s="27"/>
      <c r="D34" s="26"/>
      <c r="E34" s="27"/>
      <c r="F34" s="26"/>
      <c r="G34" s="27"/>
      <c r="H34" s="26"/>
      <c r="I34" s="27"/>
      <c r="J34" s="27"/>
      <c r="K34" s="42"/>
      <c r="L34" s="42"/>
      <c r="M34" s="47"/>
      <c r="N34" s="47"/>
      <c r="O34" s="27"/>
      <c r="P34" s="26"/>
      <c r="Q34" s="27"/>
      <c r="R34" s="26"/>
      <c r="S34" s="27"/>
      <c r="T34" s="26"/>
      <c r="U34" s="26"/>
      <c r="V34" s="26"/>
      <c r="W34" s="26"/>
      <c r="X34" s="26"/>
      <c r="Y34" s="27"/>
      <c r="Z34" s="26"/>
      <c r="AA34" s="26"/>
      <c r="AB34" s="26"/>
      <c r="AC34" s="26"/>
      <c r="AD34" s="26"/>
      <c r="AE34" s="27"/>
      <c r="AF34" s="36"/>
    </row>
    <row r="35" spans="1:32" x14ac:dyDescent="0.25">
      <c r="A35" s="37" t="s">
        <v>95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29"/>
    </row>
    <row r="36" spans="1:32" x14ac:dyDescent="0.25">
      <c r="A36" s="37" t="s">
        <v>99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29"/>
    </row>
    <row r="37" spans="1:32" x14ac:dyDescent="0.25">
      <c r="A37" s="37" t="s">
        <v>100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29"/>
    </row>
    <row r="38" spans="1:32" x14ac:dyDescent="0.25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29"/>
    </row>
    <row r="39" spans="1:32" x14ac:dyDescent="0.25">
      <c r="A39" s="28"/>
      <c r="B39" s="27"/>
      <c r="C39" s="27"/>
      <c r="D39" s="27"/>
      <c r="E39" s="27"/>
      <c r="F39" s="27"/>
      <c r="G39" s="27"/>
      <c r="H39" s="27"/>
      <c r="I39" s="27"/>
      <c r="J39" s="27"/>
      <c r="K39" s="42"/>
      <c r="L39" s="42"/>
      <c r="M39" s="47"/>
      <c r="N39" s="4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9"/>
    </row>
    <row r="40" spans="1:32" x14ac:dyDescent="0.25">
      <c r="A40" s="39" t="s">
        <v>42</v>
      </c>
      <c r="B40" s="27"/>
      <c r="C40" s="27"/>
      <c r="D40" s="27"/>
      <c r="E40" s="27"/>
      <c r="F40" s="27"/>
      <c r="G40" s="27"/>
      <c r="H40" s="27"/>
      <c r="I40" s="27"/>
      <c r="J40" s="27"/>
      <c r="K40" s="42"/>
      <c r="L40" s="42"/>
      <c r="M40" s="47"/>
      <c r="N40" s="4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9"/>
    </row>
    <row r="41" spans="1:32" x14ac:dyDescent="0.25">
      <c r="A41" s="39"/>
      <c r="B41" s="27"/>
      <c r="C41" s="27" t="s">
        <v>43</v>
      </c>
      <c r="D41" s="27"/>
      <c r="E41" s="27"/>
      <c r="F41" s="27"/>
      <c r="G41" s="27"/>
      <c r="H41" s="27"/>
      <c r="I41" s="40" t="s">
        <v>44</v>
      </c>
      <c r="J41" s="27"/>
      <c r="K41" s="42"/>
      <c r="L41" s="42"/>
      <c r="M41" s="47"/>
      <c r="N41" s="4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9"/>
    </row>
    <row r="42" spans="1:32" x14ac:dyDescent="0.25">
      <c r="A42" s="39"/>
      <c r="B42" s="27"/>
      <c r="C42" s="27" t="s">
        <v>45</v>
      </c>
      <c r="D42" s="27"/>
      <c r="E42" s="27"/>
      <c r="F42" s="27"/>
      <c r="G42" s="27"/>
      <c r="H42" s="27"/>
      <c r="I42" s="41" t="s">
        <v>46</v>
      </c>
      <c r="J42" s="27"/>
      <c r="K42" s="42"/>
      <c r="L42" s="42"/>
      <c r="M42" s="47"/>
      <c r="N42" s="4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9"/>
    </row>
    <row r="43" spans="1:32" x14ac:dyDescent="0.25">
      <c r="A43" s="93" t="s">
        <v>47</v>
      </c>
      <c r="B43" s="93"/>
      <c r="C43" s="93"/>
      <c r="D43" s="93"/>
      <c r="E43" s="93"/>
      <c r="F43" s="93"/>
      <c r="G43" s="93"/>
      <c r="H43" s="93"/>
      <c r="I43" s="99" t="s">
        <v>48</v>
      </c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</row>
    <row r="44" spans="1:32" x14ac:dyDescent="0.25">
      <c r="A44" s="93" t="s">
        <v>49</v>
      </c>
      <c r="B44" s="93"/>
      <c r="C44" s="93"/>
      <c r="D44" s="93"/>
      <c r="E44" s="93"/>
      <c r="F44" s="93"/>
      <c r="G44" s="93"/>
      <c r="H44" s="93"/>
      <c r="I44" s="94" t="s">
        <v>50</v>
      </c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</row>
    <row r="45" spans="1:32" x14ac:dyDescent="0.25">
      <c r="A45" s="93" t="s">
        <v>51</v>
      </c>
      <c r="B45" s="93"/>
      <c r="C45" s="93"/>
      <c r="D45" s="93"/>
      <c r="E45" s="93"/>
      <c r="F45" s="93"/>
      <c r="G45" s="93"/>
      <c r="H45" s="93"/>
      <c r="I45" s="94" t="s">
        <v>52</v>
      </c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</row>
    <row r="46" spans="1:32" x14ac:dyDescent="0.25">
      <c r="A46" s="43"/>
      <c r="B46" s="43"/>
      <c r="C46" s="43"/>
      <c r="D46" s="43"/>
      <c r="E46" s="43"/>
      <c r="F46" s="43"/>
      <c r="G46" s="43"/>
      <c r="H46" s="43"/>
      <c r="I46" s="43"/>
      <c r="J46" s="27"/>
      <c r="K46" s="42"/>
      <c r="L46" s="42"/>
      <c r="M46" s="47"/>
      <c r="N46" s="4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9"/>
    </row>
    <row r="47" spans="1:32" x14ac:dyDescent="0.25">
      <c r="A47" s="39" t="s">
        <v>53</v>
      </c>
      <c r="B47" s="27"/>
      <c r="C47" s="27"/>
      <c r="D47" s="43"/>
      <c r="E47" s="43"/>
      <c r="F47" s="43"/>
      <c r="G47" s="43"/>
      <c r="H47" s="43"/>
      <c r="I47" s="43"/>
      <c r="J47" s="27"/>
      <c r="K47" s="42"/>
      <c r="L47" s="42"/>
      <c r="M47" s="47"/>
      <c r="N47" s="4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9"/>
    </row>
    <row r="48" spans="1:32" x14ac:dyDescent="0.25">
      <c r="A48" s="93" t="s">
        <v>68</v>
      </c>
      <c r="B48" s="93"/>
      <c r="C48" s="93"/>
      <c r="D48" s="93"/>
      <c r="E48" s="93"/>
      <c r="F48" s="93"/>
      <c r="G48" s="93"/>
      <c r="H48" s="93"/>
      <c r="I48" s="74" t="s">
        <v>69</v>
      </c>
      <c r="J48" s="44"/>
      <c r="K48" s="46"/>
      <c r="L48" s="46"/>
      <c r="M48" s="48"/>
      <c r="N48" s="48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5"/>
    </row>
    <row r="49" spans="1:32" x14ac:dyDescent="0.25">
      <c r="A49" s="93" t="s">
        <v>54</v>
      </c>
      <c r="B49" s="93"/>
      <c r="C49" s="93"/>
      <c r="D49" s="93"/>
      <c r="E49" s="93"/>
      <c r="F49" s="93"/>
      <c r="G49" s="93"/>
      <c r="H49" s="93"/>
      <c r="I49" s="95" t="s">
        <v>55</v>
      </c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</row>
  </sheetData>
  <sortState ref="A4:X22">
    <sortCondition ref="B4:B22"/>
    <sortCondition ref="V4:V22"/>
  </sortState>
  <mergeCells count="29">
    <mergeCell ref="A44:H44"/>
    <mergeCell ref="I44:AF44"/>
    <mergeCell ref="G2:H2"/>
    <mergeCell ref="I2:J2"/>
    <mergeCell ref="O2:P2"/>
    <mergeCell ref="S2:S3"/>
    <mergeCell ref="Q2:R2"/>
    <mergeCell ref="T2:T3"/>
    <mergeCell ref="U2:U3"/>
    <mergeCell ref="V2:V3"/>
    <mergeCell ref="A2:A3"/>
    <mergeCell ref="B2:B3"/>
    <mergeCell ref="C2:C3"/>
    <mergeCell ref="D2:D3"/>
    <mergeCell ref="E2:E3"/>
    <mergeCell ref="F2:F3"/>
    <mergeCell ref="W2:W3"/>
    <mergeCell ref="X2:X3"/>
    <mergeCell ref="A1:X1"/>
    <mergeCell ref="A43:H43"/>
    <mergeCell ref="I43:AF43"/>
    <mergeCell ref="K2:L2"/>
    <mergeCell ref="M2:N2"/>
    <mergeCell ref="A23:B23"/>
    <mergeCell ref="A45:H45"/>
    <mergeCell ref="I45:AF45"/>
    <mergeCell ref="A48:H48"/>
    <mergeCell ref="A49:H49"/>
    <mergeCell ref="I49:AF49"/>
  </mergeCells>
  <hyperlinks>
    <hyperlink ref="I43" r:id="rId1"/>
    <hyperlink ref="I49" r:id="rId2"/>
    <hyperlink ref="I44" r:id="rId3"/>
    <hyperlink ref="I45" r:id="rId4"/>
    <hyperlink ref="I41" r:id="rId5"/>
    <hyperlink ref="I48" r:id="rId6"/>
  </hyperlinks>
  <pageMargins left="0.25" right="0.25" top="0.75" bottom="0.75" header="0.3" footer="0.3"/>
  <pageSetup paperSize="9" scale="63" orientation="landscape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9"/>
  <sheetViews>
    <sheetView zoomScaleNormal="100" workbookViewId="0">
      <selection activeCell="F13" sqref="F13"/>
    </sheetView>
  </sheetViews>
  <sheetFormatPr defaultColWidth="10.85546875" defaultRowHeight="15" x14ac:dyDescent="0.25"/>
  <cols>
    <col min="1" max="3" width="10.85546875" style="2"/>
    <col min="4" max="4" width="22.5703125" style="3" customWidth="1"/>
    <col min="5" max="5" width="15" style="3" customWidth="1"/>
    <col min="6" max="7" width="10.85546875" style="2"/>
    <col min="8" max="8" width="7.5703125" style="2" customWidth="1"/>
    <col min="9" max="9" width="10.85546875" style="2"/>
    <col min="10" max="10" width="7.85546875" style="2" customWidth="1"/>
    <col min="11" max="11" width="11" style="2" customWidth="1"/>
    <col min="12" max="14" width="8.7109375" style="2" customWidth="1"/>
    <col min="15" max="15" width="14" style="2" customWidth="1"/>
    <col min="16" max="16" width="7.85546875" style="2" customWidth="1"/>
    <col min="17" max="17" width="10.85546875" style="2"/>
    <col min="18" max="18" width="8.140625" style="2" customWidth="1"/>
    <col min="19" max="21" width="10.85546875" style="2"/>
    <col min="22" max="22" width="11.5703125" style="2" customWidth="1"/>
    <col min="23" max="23" width="12.5703125" style="2" customWidth="1"/>
    <col min="24" max="16384" width="10.85546875" style="2"/>
  </cols>
  <sheetData>
    <row r="1" spans="1:24" ht="75" customHeight="1" thickBot="1" x14ac:dyDescent="0.3">
      <c r="A1" s="98" t="s">
        <v>70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1:24" ht="35.25" customHeight="1" thickBot="1" x14ac:dyDescent="0.3">
      <c r="A2" s="100" t="s">
        <v>22</v>
      </c>
      <c r="B2" s="100" t="s">
        <v>0</v>
      </c>
      <c r="C2" s="100" t="s">
        <v>1</v>
      </c>
      <c r="D2" s="100" t="s">
        <v>2</v>
      </c>
      <c r="E2" s="100" t="s">
        <v>9</v>
      </c>
      <c r="F2" s="100" t="s">
        <v>3</v>
      </c>
      <c r="G2" s="100" t="s">
        <v>93</v>
      </c>
      <c r="H2" s="100"/>
      <c r="I2" s="100" t="s">
        <v>94</v>
      </c>
      <c r="J2" s="100"/>
      <c r="K2" s="100" t="s">
        <v>92</v>
      </c>
      <c r="L2" s="100"/>
      <c r="M2" s="100" t="s">
        <v>91</v>
      </c>
      <c r="N2" s="100"/>
      <c r="O2" s="100" t="s">
        <v>90</v>
      </c>
      <c r="P2" s="100"/>
      <c r="Q2" s="100" t="s">
        <v>89</v>
      </c>
      <c r="R2" s="100"/>
      <c r="S2" s="100" t="s">
        <v>24</v>
      </c>
      <c r="T2" s="104" t="s">
        <v>27</v>
      </c>
      <c r="U2" s="96" t="s">
        <v>28</v>
      </c>
      <c r="V2" s="96" t="s">
        <v>29</v>
      </c>
      <c r="W2" s="96" t="s">
        <v>30</v>
      </c>
      <c r="X2" s="96" t="s">
        <v>31</v>
      </c>
    </row>
    <row r="3" spans="1:24" s="1" customFormat="1" ht="19.5" thickBot="1" x14ac:dyDescent="0.35">
      <c r="A3" s="103"/>
      <c r="B3" s="103"/>
      <c r="C3" s="103"/>
      <c r="D3" s="103"/>
      <c r="E3" s="103"/>
      <c r="F3" s="103"/>
      <c r="G3" s="17" t="s">
        <v>25</v>
      </c>
      <c r="H3" s="18" t="s">
        <v>26</v>
      </c>
      <c r="I3" s="17" t="s">
        <v>25</v>
      </c>
      <c r="J3" s="18" t="s">
        <v>26</v>
      </c>
      <c r="K3" s="17" t="s">
        <v>25</v>
      </c>
      <c r="L3" s="18" t="s">
        <v>26</v>
      </c>
      <c r="M3" s="18"/>
      <c r="N3" s="18"/>
      <c r="O3" s="17" t="s">
        <v>25</v>
      </c>
      <c r="P3" s="18" t="s">
        <v>26</v>
      </c>
      <c r="Q3" s="17" t="s">
        <v>25</v>
      </c>
      <c r="R3" s="18" t="s">
        <v>26</v>
      </c>
      <c r="S3" s="103"/>
      <c r="T3" s="105"/>
      <c r="U3" s="97"/>
      <c r="V3" s="97"/>
      <c r="W3" s="97"/>
      <c r="X3" s="97"/>
    </row>
    <row r="4" spans="1:24" x14ac:dyDescent="0.25">
      <c r="A4" s="60" t="s">
        <v>8</v>
      </c>
      <c r="B4" s="60" t="s">
        <v>8</v>
      </c>
      <c r="C4" s="60">
        <v>8</v>
      </c>
      <c r="D4" s="13" t="s">
        <v>62</v>
      </c>
      <c r="E4" s="14" t="s">
        <v>85</v>
      </c>
      <c r="F4" s="12" t="s">
        <v>86</v>
      </c>
      <c r="G4" s="4">
        <v>60.01</v>
      </c>
      <c r="H4" s="5"/>
      <c r="I4" s="4">
        <v>108.37</v>
      </c>
      <c r="J4" s="5"/>
      <c r="K4" s="4">
        <v>101.47</v>
      </c>
      <c r="L4" s="5"/>
      <c r="M4" s="55">
        <v>94.71</v>
      </c>
      <c r="N4" s="55"/>
      <c r="O4" s="4">
        <v>100.02</v>
      </c>
      <c r="P4" s="5"/>
      <c r="Q4" s="4">
        <v>110.68</v>
      </c>
      <c r="R4" s="5" t="s">
        <v>32</v>
      </c>
      <c r="S4" s="23">
        <f t="shared" ref="S4:S23" si="0">SUM(G4:R4)</f>
        <v>575.26</v>
      </c>
      <c r="T4" s="12">
        <v>1</v>
      </c>
      <c r="U4" s="12">
        <v>12</v>
      </c>
      <c r="V4" s="51">
        <f>S4*0.86</f>
        <v>494.72359999999998</v>
      </c>
      <c r="W4" s="12">
        <v>1</v>
      </c>
      <c r="X4" s="12">
        <v>9</v>
      </c>
    </row>
    <row r="5" spans="1:24" x14ac:dyDescent="0.25">
      <c r="A5" s="58" t="s">
        <v>8</v>
      </c>
      <c r="B5" s="58" t="s">
        <v>8</v>
      </c>
      <c r="C5" s="58">
        <v>4</v>
      </c>
      <c r="D5" s="19" t="s">
        <v>15</v>
      </c>
      <c r="E5" s="15" t="s">
        <v>85</v>
      </c>
      <c r="F5" s="10" t="s">
        <v>16</v>
      </c>
      <c r="G5" s="6">
        <v>62.03</v>
      </c>
      <c r="H5" s="7"/>
      <c r="I5" s="6">
        <v>110.07</v>
      </c>
      <c r="J5" s="7"/>
      <c r="K5" s="6">
        <v>101.22</v>
      </c>
      <c r="L5" s="7"/>
      <c r="M5" s="56">
        <v>99.71</v>
      </c>
      <c r="N5" s="56" t="s">
        <v>33</v>
      </c>
      <c r="O5" s="6">
        <v>100.5</v>
      </c>
      <c r="P5" s="7"/>
      <c r="Q5" s="6">
        <v>104.44</v>
      </c>
      <c r="R5" s="7"/>
      <c r="S5" s="70">
        <f t="shared" si="0"/>
        <v>577.97</v>
      </c>
      <c r="T5" s="10">
        <v>2</v>
      </c>
      <c r="U5" s="10">
        <v>14</v>
      </c>
      <c r="V5" s="52">
        <f>S5*0.86</f>
        <v>497.05420000000004</v>
      </c>
      <c r="W5" s="10">
        <v>2</v>
      </c>
      <c r="X5" s="10">
        <v>6</v>
      </c>
    </row>
    <row r="6" spans="1:24" x14ac:dyDescent="0.25">
      <c r="A6" s="58" t="s">
        <v>4</v>
      </c>
      <c r="B6" s="58" t="s">
        <v>35</v>
      </c>
      <c r="C6" s="58">
        <v>14</v>
      </c>
      <c r="D6" s="19" t="s">
        <v>14</v>
      </c>
      <c r="E6" s="15" t="s">
        <v>57</v>
      </c>
      <c r="F6" s="10" t="s">
        <v>10</v>
      </c>
      <c r="G6" s="6">
        <v>57.75</v>
      </c>
      <c r="H6" s="7"/>
      <c r="I6" s="6">
        <v>102.66</v>
      </c>
      <c r="J6" s="7"/>
      <c r="K6" s="6">
        <v>98.69</v>
      </c>
      <c r="L6" s="7"/>
      <c r="M6" s="56">
        <v>88.35</v>
      </c>
      <c r="N6" s="56"/>
      <c r="O6" s="6">
        <v>91.59</v>
      </c>
      <c r="P6" s="7"/>
      <c r="Q6" s="6">
        <v>96.34</v>
      </c>
      <c r="R6" s="7"/>
      <c r="S6" s="54">
        <f t="shared" si="0"/>
        <v>535.38000000000011</v>
      </c>
      <c r="T6" s="10">
        <v>1</v>
      </c>
      <c r="U6" s="10">
        <v>1</v>
      </c>
      <c r="V6" s="21">
        <f>S6*0.95</f>
        <v>508.6110000000001</v>
      </c>
      <c r="W6" s="10">
        <v>3</v>
      </c>
      <c r="X6" s="10">
        <v>9</v>
      </c>
    </row>
    <row r="7" spans="1:24" x14ac:dyDescent="0.25">
      <c r="A7" s="58" t="s">
        <v>20</v>
      </c>
      <c r="B7" s="58" t="s">
        <v>20</v>
      </c>
      <c r="C7" s="58">
        <v>2</v>
      </c>
      <c r="D7" s="19" t="s">
        <v>21</v>
      </c>
      <c r="E7" s="15" t="s">
        <v>19</v>
      </c>
      <c r="F7" s="10" t="s">
        <v>11</v>
      </c>
      <c r="G7" s="6">
        <v>55.13</v>
      </c>
      <c r="H7" s="7"/>
      <c r="I7" s="6">
        <v>102.15</v>
      </c>
      <c r="J7" s="7"/>
      <c r="K7" s="6">
        <v>95.38</v>
      </c>
      <c r="L7" s="7"/>
      <c r="M7" s="56">
        <v>94</v>
      </c>
      <c r="N7" s="56"/>
      <c r="O7" s="6">
        <v>93.81</v>
      </c>
      <c r="P7" s="7"/>
      <c r="Q7" s="6">
        <v>103.62</v>
      </c>
      <c r="R7" s="7" t="s">
        <v>32</v>
      </c>
      <c r="S7" s="70">
        <f t="shared" si="0"/>
        <v>544.08999999999992</v>
      </c>
      <c r="T7" s="10">
        <v>1</v>
      </c>
      <c r="U7" s="10">
        <v>4</v>
      </c>
      <c r="V7" s="52">
        <f>S7*0.94</f>
        <v>511.44459999999987</v>
      </c>
      <c r="W7" s="10">
        <v>4</v>
      </c>
      <c r="X7" s="10">
        <v>9</v>
      </c>
    </row>
    <row r="8" spans="1:24" x14ac:dyDescent="0.25">
      <c r="A8" s="58" t="s">
        <v>4</v>
      </c>
      <c r="B8" s="58" t="s">
        <v>4</v>
      </c>
      <c r="C8" s="58">
        <v>18</v>
      </c>
      <c r="D8" s="19" t="s">
        <v>13</v>
      </c>
      <c r="E8" s="15" t="s">
        <v>57</v>
      </c>
      <c r="F8" s="10" t="s">
        <v>10</v>
      </c>
      <c r="G8" s="6">
        <v>56.41</v>
      </c>
      <c r="H8" s="7"/>
      <c r="I8" s="6">
        <v>101.38</v>
      </c>
      <c r="J8" s="7"/>
      <c r="K8" s="6">
        <v>103.07</v>
      </c>
      <c r="L8" s="7" t="s">
        <v>32</v>
      </c>
      <c r="M8" s="56">
        <v>88.72</v>
      </c>
      <c r="N8" s="56"/>
      <c r="O8" s="6">
        <v>93.53</v>
      </c>
      <c r="P8" s="7"/>
      <c r="Q8" s="6">
        <v>96.87</v>
      </c>
      <c r="R8" s="7"/>
      <c r="S8" s="21">
        <f t="shared" si="0"/>
        <v>539.98</v>
      </c>
      <c r="T8" s="10">
        <v>1</v>
      </c>
      <c r="U8" s="10">
        <v>2</v>
      </c>
      <c r="V8" s="52">
        <f>S8*0.95</f>
        <v>512.98099999999999</v>
      </c>
      <c r="W8" s="10">
        <v>5</v>
      </c>
      <c r="X8" s="10">
        <v>9</v>
      </c>
    </row>
    <row r="9" spans="1:24" x14ac:dyDescent="0.25">
      <c r="A9" s="58" t="s">
        <v>4</v>
      </c>
      <c r="B9" s="58" t="s">
        <v>4</v>
      </c>
      <c r="C9" s="58">
        <v>16</v>
      </c>
      <c r="D9" s="19" t="s">
        <v>58</v>
      </c>
      <c r="E9" s="15" t="s">
        <v>57</v>
      </c>
      <c r="F9" s="10" t="s">
        <v>10</v>
      </c>
      <c r="G9" s="6">
        <v>57.69</v>
      </c>
      <c r="H9" s="7"/>
      <c r="I9" s="6">
        <v>104.5</v>
      </c>
      <c r="J9" s="7"/>
      <c r="K9" s="6">
        <v>95.66</v>
      </c>
      <c r="L9" s="7"/>
      <c r="M9" s="56">
        <v>88.47</v>
      </c>
      <c r="N9" s="56"/>
      <c r="O9" s="6">
        <v>93.12</v>
      </c>
      <c r="P9" s="7"/>
      <c r="Q9" s="6">
        <v>101.47</v>
      </c>
      <c r="R9" s="7"/>
      <c r="S9" s="21">
        <f t="shared" si="0"/>
        <v>540.91000000000008</v>
      </c>
      <c r="T9" s="10">
        <v>2</v>
      </c>
      <c r="U9" s="10">
        <v>3</v>
      </c>
      <c r="V9" s="52">
        <f>S9*0.95</f>
        <v>513.86450000000002</v>
      </c>
      <c r="W9" s="10">
        <v>6</v>
      </c>
      <c r="X9" s="10">
        <v>6</v>
      </c>
    </row>
    <row r="10" spans="1:24" x14ac:dyDescent="0.25">
      <c r="A10" s="58" t="s">
        <v>20</v>
      </c>
      <c r="B10" s="58" t="s">
        <v>20</v>
      </c>
      <c r="C10" s="58">
        <v>1</v>
      </c>
      <c r="D10" s="19" t="s">
        <v>18</v>
      </c>
      <c r="E10" s="15" t="s">
        <v>23</v>
      </c>
      <c r="F10" s="10" t="s">
        <v>6</v>
      </c>
      <c r="G10" s="6">
        <v>61.13</v>
      </c>
      <c r="H10" s="7" t="s">
        <v>32</v>
      </c>
      <c r="I10" s="6">
        <v>106.9</v>
      </c>
      <c r="J10" s="7" t="s">
        <v>32</v>
      </c>
      <c r="K10" s="6">
        <v>94.94</v>
      </c>
      <c r="L10" s="7"/>
      <c r="M10" s="56">
        <v>89.72</v>
      </c>
      <c r="N10" s="56"/>
      <c r="O10" s="6">
        <v>97.37</v>
      </c>
      <c r="P10" s="7" t="s">
        <v>32</v>
      </c>
      <c r="Q10" s="6">
        <v>98.44</v>
      </c>
      <c r="R10" s="7"/>
      <c r="S10" s="70">
        <f t="shared" si="0"/>
        <v>548.5</v>
      </c>
      <c r="T10" s="10">
        <v>2</v>
      </c>
      <c r="U10" s="10">
        <v>5</v>
      </c>
      <c r="V10" s="52">
        <f>S10*0.94</f>
        <v>515.58999999999992</v>
      </c>
      <c r="W10" s="10">
        <v>7</v>
      </c>
      <c r="X10" s="10">
        <v>6</v>
      </c>
    </row>
    <row r="11" spans="1:24" x14ac:dyDescent="0.25">
      <c r="A11" s="58" t="s">
        <v>5</v>
      </c>
      <c r="B11" s="58" t="s">
        <v>5</v>
      </c>
      <c r="C11" s="58">
        <v>9</v>
      </c>
      <c r="D11" s="19" t="s">
        <v>76</v>
      </c>
      <c r="E11" s="15" t="s">
        <v>17</v>
      </c>
      <c r="F11" s="10" t="s">
        <v>80</v>
      </c>
      <c r="G11" s="6">
        <v>59.03</v>
      </c>
      <c r="H11" s="7"/>
      <c r="I11" s="6">
        <v>106.44</v>
      </c>
      <c r="J11" s="7"/>
      <c r="K11" s="6">
        <v>99.78</v>
      </c>
      <c r="L11" s="7"/>
      <c r="M11" s="56">
        <v>92.91</v>
      </c>
      <c r="N11" s="56"/>
      <c r="O11" s="6">
        <v>96.98</v>
      </c>
      <c r="P11" s="7"/>
      <c r="Q11" s="6">
        <v>102.16</v>
      </c>
      <c r="R11" s="7"/>
      <c r="S11" s="21">
        <f t="shared" si="0"/>
        <v>557.29999999999995</v>
      </c>
      <c r="T11" s="10">
        <v>1</v>
      </c>
      <c r="U11" s="10">
        <v>9</v>
      </c>
      <c r="V11" s="52">
        <f>S11*0.93</f>
        <v>518.28899999999999</v>
      </c>
      <c r="W11" s="10">
        <v>8</v>
      </c>
      <c r="X11" s="10">
        <v>9</v>
      </c>
    </row>
    <row r="12" spans="1:24" x14ac:dyDescent="0.25">
      <c r="A12" s="58" t="s">
        <v>4</v>
      </c>
      <c r="B12" s="58" t="s">
        <v>4</v>
      </c>
      <c r="C12" s="58">
        <v>15</v>
      </c>
      <c r="D12" s="19" t="s">
        <v>66</v>
      </c>
      <c r="E12" s="15" t="s">
        <v>73</v>
      </c>
      <c r="F12" s="10" t="s">
        <v>6</v>
      </c>
      <c r="G12" s="6">
        <v>56.96</v>
      </c>
      <c r="H12" s="7"/>
      <c r="I12" s="6">
        <v>102.94</v>
      </c>
      <c r="J12" s="7"/>
      <c r="K12" s="6">
        <v>106.04</v>
      </c>
      <c r="L12" s="7" t="s">
        <v>32</v>
      </c>
      <c r="M12" s="56">
        <v>95.62</v>
      </c>
      <c r="N12" s="56" t="s">
        <v>32</v>
      </c>
      <c r="O12" s="6">
        <v>92.63</v>
      </c>
      <c r="P12" s="7"/>
      <c r="Q12" s="6">
        <v>99.21</v>
      </c>
      <c r="R12" s="7"/>
      <c r="S12" s="21">
        <f t="shared" si="0"/>
        <v>553.4</v>
      </c>
      <c r="T12" s="10">
        <v>3</v>
      </c>
      <c r="U12" s="10">
        <v>6</v>
      </c>
      <c r="V12" s="52">
        <f>S12*0.95</f>
        <v>525.7299999999999</v>
      </c>
      <c r="W12" s="10">
        <v>9</v>
      </c>
      <c r="X12" s="10">
        <v>4</v>
      </c>
    </row>
    <row r="13" spans="1:24" x14ac:dyDescent="0.25">
      <c r="A13" s="58" t="s">
        <v>4</v>
      </c>
      <c r="B13" s="58" t="s">
        <v>4</v>
      </c>
      <c r="C13" s="58">
        <v>19</v>
      </c>
      <c r="D13" s="19" t="s">
        <v>87</v>
      </c>
      <c r="E13" s="15" t="s">
        <v>73</v>
      </c>
      <c r="F13" s="10" t="s">
        <v>6</v>
      </c>
      <c r="G13" s="6">
        <v>62.63</v>
      </c>
      <c r="H13" s="7" t="s">
        <v>32</v>
      </c>
      <c r="I13" s="6">
        <v>102.65</v>
      </c>
      <c r="J13" s="7"/>
      <c r="K13" s="6">
        <v>103.15</v>
      </c>
      <c r="L13" s="7" t="s">
        <v>32</v>
      </c>
      <c r="M13" s="56">
        <v>90.54</v>
      </c>
      <c r="N13" s="56"/>
      <c r="O13" s="6">
        <v>95.98</v>
      </c>
      <c r="P13" s="7"/>
      <c r="Q13" s="6">
        <v>99.29</v>
      </c>
      <c r="R13" s="7"/>
      <c r="S13" s="21">
        <f t="shared" si="0"/>
        <v>554.24</v>
      </c>
      <c r="T13" s="10">
        <v>4</v>
      </c>
      <c r="U13" s="10">
        <v>7</v>
      </c>
      <c r="V13" s="52">
        <f>S13*0.95</f>
        <v>526.52800000000002</v>
      </c>
      <c r="W13" s="10">
        <v>10</v>
      </c>
      <c r="X13" s="10">
        <v>3</v>
      </c>
    </row>
    <row r="14" spans="1:24" x14ac:dyDescent="0.25">
      <c r="A14" s="58" t="s">
        <v>4</v>
      </c>
      <c r="B14" s="58" t="s">
        <v>4</v>
      </c>
      <c r="C14" s="58">
        <v>17</v>
      </c>
      <c r="D14" s="19" t="s">
        <v>88</v>
      </c>
      <c r="E14" s="15" t="s">
        <v>73</v>
      </c>
      <c r="F14" s="10" t="s">
        <v>6</v>
      </c>
      <c r="G14" s="6">
        <v>57.87</v>
      </c>
      <c r="H14" s="7"/>
      <c r="I14" s="6">
        <v>106.59</v>
      </c>
      <c r="J14" s="7"/>
      <c r="K14" s="6">
        <v>99.19</v>
      </c>
      <c r="L14" s="7"/>
      <c r="M14" s="56">
        <v>91.37</v>
      </c>
      <c r="N14" s="56"/>
      <c r="O14" s="6">
        <v>98.16</v>
      </c>
      <c r="P14" s="7"/>
      <c r="Q14" s="6">
        <v>101.71</v>
      </c>
      <c r="R14" s="7"/>
      <c r="S14" s="21">
        <f t="shared" si="0"/>
        <v>554.89</v>
      </c>
      <c r="T14" s="10">
        <v>5</v>
      </c>
      <c r="U14" s="10">
        <v>8</v>
      </c>
      <c r="V14" s="52">
        <f>S14*0.95</f>
        <v>527.14549999999997</v>
      </c>
      <c r="W14" s="10">
        <v>11</v>
      </c>
      <c r="X14" s="10">
        <v>2</v>
      </c>
    </row>
    <row r="15" spans="1:24" x14ac:dyDescent="0.25">
      <c r="A15" s="58" t="s">
        <v>4</v>
      </c>
      <c r="B15" s="58" t="s">
        <v>4</v>
      </c>
      <c r="C15" s="58">
        <v>7</v>
      </c>
      <c r="D15" s="19" t="s">
        <v>83</v>
      </c>
      <c r="E15" s="15" t="s">
        <v>84</v>
      </c>
      <c r="F15" s="10" t="s">
        <v>67</v>
      </c>
      <c r="G15" s="6">
        <v>57.59</v>
      </c>
      <c r="H15" s="7"/>
      <c r="I15" s="6">
        <v>104.31</v>
      </c>
      <c r="J15" s="7"/>
      <c r="K15" s="6">
        <v>98.23</v>
      </c>
      <c r="L15" s="7"/>
      <c r="M15" s="56">
        <v>90.38</v>
      </c>
      <c r="N15" s="56"/>
      <c r="O15" s="6">
        <v>99.63</v>
      </c>
      <c r="P15" s="7" t="s">
        <v>32</v>
      </c>
      <c r="Q15" s="6">
        <v>109.25</v>
      </c>
      <c r="R15" s="7" t="s">
        <v>33</v>
      </c>
      <c r="S15" s="21">
        <f t="shared" si="0"/>
        <v>559.39</v>
      </c>
      <c r="T15" s="10">
        <v>6</v>
      </c>
      <c r="U15" s="10">
        <v>10</v>
      </c>
      <c r="V15" s="52">
        <f>S15*0.95</f>
        <v>531.42049999999995</v>
      </c>
      <c r="W15" s="10">
        <v>12</v>
      </c>
      <c r="X15" s="10"/>
    </row>
    <row r="16" spans="1:24" x14ac:dyDescent="0.25">
      <c r="A16" s="58" t="s">
        <v>4</v>
      </c>
      <c r="B16" s="58" t="s">
        <v>4</v>
      </c>
      <c r="C16" s="58">
        <v>20</v>
      </c>
      <c r="D16" s="19" t="s">
        <v>59</v>
      </c>
      <c r="E16" s="15" t="s">
        <v>60</v>
      </c>
      <c r="F16" s="10" t="s">
        <v>6</v>
      </c>
      <c r="G16" s="6">
        <v>60.47</v>
      </c>
      <c r="H16" s="7"/>
      <c r="I16" s="6">
        <v>109.91</v>
      </c>
      <c r="J16" s="7"/>
      <c r="K16" s="6">
        <v>100.6</v>
      </c>
      <c r="L16" s="7"/>
      <c r="M16" s="56">
        <v>92.25</v>
      </c>
      <c r="N16" s="56"/>
      <c r="O16" s="6">
        <v>95.85</v>
      </c>
      <c r="P16" s="7"/>
      <c r="Q16" s="6">
        <v>104.25</v>
      </c>
      <c r="R16" s="7"/>
      <c r="S16" s="21">
        <f t="shared" si="0"/>
        <v>563.33000000000004</v>
      </c>
      <c r="T16" s="10">
        <v>7</v>
      </c>
      <c r="U16" s="10">
        <v>11</v>
      </c>
      <c r="V16" s="52">
        <f>S16*0.95</f>
        <v>535.1635</v>
      </c>
      <c r="W16" s="10">
        <v>13</v>
      </c>
      <c r="X16" s="10">
        <v>1</v>
      </c>
    </row>
    <row r="17" spans="1:32" x14ac:dyDescent="0.25">
      <c r="A17" s="58" t="s">
        <v>7</v>
      </c>
      <c r="B17" s="58" t="s">
        <v>7</v>
      </c>
      <c r="C17" s="58">
        <v>5</v>
      </c>
      <c r="D17" s="19" t="s">
        <v>74</v>
      </c>
      <c r="E17" s="15" t="s">
        <v>75</v>
      </c>
      <c r="F17" s="10" t="s">
        <v>11</v>
      </c>
      <c r="G17" s="6">
        <v>58.72</v>
      </c>
      <c r="H17" s="7"/>
      <c r="I17" s="6">
        <v>109.84</v>
      </c>
      <c r="J17" s="7"/>
      <c r="K17" s="6">
        <v>117.13</v>
      </c>
      <c r="L17" s="7" t="s">
        <v>96</v>
      </c>
      <c r="M17" s="56">
        <v>96.06</v>
      </c>
      <c r="N17" s="56"/>
      <c r="O17" s="6">
        <v>109.97</v>
      </c>
      <c r="P17" s="7" t="s">
        <v>96</v>
      </c>
      <c r="Q17" s="6">
        <v>109.44</v>
      </c>
      <c r="R17" s="7"/>
      <c r="S17" s="21">
        <f t="shared" si="0"/>
        <v>601.16000000000008</v>
      </c>
      <c r="T17" s="10">
        <v>1</v>
      </c>
      <c r="U17" s="10">
        <v>16</v>
      </c>
      <c r="V17" s="52">
        <f>S17*0.9</f>
        <v>541.0440000000001</v>
      </c>
      <c r="W17" s="10">
        <v>14</v>
      </c>
      <c r="X17" s="10">
        <v>9</v>
      </c>
    </row>
    <row r="18" spans="1:32" x14ac:dyDescent="0.25">
      <c r="A18" s="58" t="s">
        <v>4</v>
      </c>
      <c r="B18" s="58" t="s">
        <v>35</v>
      </c>
      <c r="C18" s="58">
        <v>13</v>
      </c>
      <c r="D18" s="19" t="s">
        <v>12</v>
      </c>
      <c r="E18" s="15" t="s">
        <v>73</v>
      </c>
      <c r="F18" s="10" t="s">
        <v>6</v>
      </c>
      <c r="G18" s="6">
        <v>59.59</v>
      </c>
      <c r="H18" s="7"/>
      <c r="I18" s="6">
        <v>108.5</v>
      </c>
      <c r="J18" s="7"/>
      <c r="K18" s="6">
        <v>102.85</v>
      </c>
      <c r="L18" s="7"/>
      <c r="M18" s="56">
        <v>96.22</v>
      </c>
      <c r="N18" s="56"/>
      <c r="O18" s="6">
        <v>99.28</v>
      </c>
      <c r="P18" s="7"/>
      <c r="Q18" s="6">
        <v>111.28</v>
      </c>
      <c r="R18" s="7" t="s">
        <v>32</v>
      </c>
      <c r="S18" s="54">
        <f t="shared" si="0"/>
        <v>577.71999999999991</v>
      </c>
      <c r="T18" s="24">
        <v>2</v>
      </c>
      <c r="U18" s="10">
        <v>13</v>
      </c>
      <c r="V18" s="21">
        <f>S18*0.95</f>
        <v>548.83399999999995</v>
      </c>
      <c r="W18" s="10">
        <v>15</v>
      </c>
      <c r="X18" s="10">
        <v>6</v>
      </c>
    </row>
    <row r="19" spans="1:32" x14ac:dyDescent="0.25">
      <c r="A19" s="58" t="s">
        <v>5</v>
      </c>
      <c r="B19" s="58" t="s">
        <v>5</v>
      </c>
      <c r="C19" s="58">
        <v>10</v>
      </c>
      <c r="D19" s="19" t="s">
        <v>77</v>
      </c>
      <c r="E19" s="15" t="s">
        <v>78</v>
      </c>
      <c r="F19" s="10" t="s">
        <v>81</v>
      </c>
      <c r="G19" s="6">
        <v>61.65</v>
      </c>
      <c r="H19" s="7"/>
      <c r="I19" s="6">
        <v>115.88</v>
      </c>
      <c r="J19" s="7" t="s">
        <v>32</v>
      </c>
      <c r="K19" s="6">
        <v>108.32</v>
      </c>
      <c r="L19" s="7"/>
      <c r="M19" s="56">
        <v>99.28</v>
      </c>
      <c r="N19" s="56"/>
      <c r="O19" s="6">
        <v>101.28</v>
      </c>
      <c r="P19" s="7"/>
      <c r="Q19" s="6">
        <v>110.03</v>
      </c>
      <c r="R19" s="7" t="s">
        <v>32</v>
      </c>
      <c r="S19" s="21">
        <f t="shared" si="0"/>
        <v>596.43999999999994</v>
      </c>
      <c r="T19" s="10">
        <v>2</v>
      </c>
      <c r="U19" s="10">
        <v>15</v>
      </c>
      <c r="V19" s="52">
        <f>S19*0.93</f>
        <v>554.68920000000003</v>
      </c>
      <c r="W19" s="10">
        <v>16</v>
      </c>
      <c r="X19" s="10">
        <v>6</v>
      </c>
    </row>
    <row r="20" spans="1:32" x14ac:dyDescent="0.25">
      <c r="A20" s="58" t="s">
        <v>5</v>
      </c>
      <c r="B20" s="58" t="s">
        <v>34</v>
      </c>
      <c r="C20" s="58">
        <v>11</v>
      </c>
      <c r="D20" s="19" t="s">
        <v>82</v>
      </c>
      <c r="E20" s="15" t="s">
        <v>17</v>
      </c>
      <c r="F20" s="10" t="s">
        <v>80</v>
      </c>
      <c r="G20" s="6">
        <v>77.66</v>
      </c>
      <c r="H20" s="7" t="s">
        <v>96</v>
      </c>
      <c r="I20" s="6">
        <v>113.06</v>
      </c>
      <c r="J20" s="7"/>
      <c r="K20" s="6">
        <v>113.06</v>
      </c>
      <c r="L20" s="7" t="s">
        <v>32</v>
      </c>
      <c r="M20" s="56">
        <v>102.06</v>
      </c>
      <c r="N20" s="56" t="s">
        <v>32</v>
      </c>
      <c r="O20" s="6">
        <v>103.4</v>
      </c>
      <c r="P20" s="7"/>
      <c r="Q20" s="6">
        <v>112.65</v>
      </c>
      <c r="R20" s="7" t="s">
        <v>32</v>
      </c>
      <c r="S20" s="52">
        <f t="shared" si="0"/>
        <v>621.89</v>
      </c>
      <c r="T20" s="10">
        <v>1</v>
      </c>
      <c r="U20" s="10">
        <v>17</v>
      </c>
      <c r="V20" s="21">
        <f>S20*0.93</f>
        <v>578.35770000000002</v>
      </c>
      <c r="W20" s="10">
        <v>17</v>
      </c>
      <c r="X20" s="10">
        <v>9</v>
      </c>
    </row>
    <row r="21" spans="1:32" x14ac:dyDescent="0.25">
      <c r="A21" s="58" t="s">
        <v>8</v>
      </c>
      <c r="B21" s="58" t="s">
        <v>34</v>
      </c>
      <c r="C21" s="58">
        <v>6</v>
      </c>
      <c r="D21" s="19" t="s">
        <v>65</v>
      </c>
      <c r="E21" s="15" t="s">
        <v>85</v>
      </c>
      <c r="F21" s="10" t="s">
        <v>86</v>
      </c>
      <c r="G21" s="6">
        <v>76.069999999999993</v>
      </c>
      <c r="H21" s="7"/>
      <c r="I21" s="6">
        <v>128.91</v>
      </c>
      <c r="J21" s="7"/>
      <c r="K21" s="6">
        <v>124.53</v>
      </c>
      <c r="L21" s="7" t="s">
        <v>32</v>
      </c>
      <c r="M21" s="56">
        <v>115.59</v>
      </c>
      <c r="N21" s="56"/>
      <c r="O21" s="6">
        <v>122.52</v>
      </c>
      <c r="P21" s="7"/>
      <c r="Q21" s="6">
        <v>124.19</v>
      </c>
      <c r="R21" s="7"/>
      <c r="S21" s="54">
        <f t="shared" si="0"/>
        <v>691.81</v>
      </c>
      <c r="T21" s="10">
        <v>2</v>
      </c>
      <c r="U21" s="10">
        <v>18</v>
      </c>
      <c r="V21" s="21">
        <f>S21*0.86</f>
        <v>594.95659999999998</v>
      </c>
      <c r="W21" s="10">
        <v>18</v>
      </c>
      <c r="X21" s="10">
        <v>6</v>
      </c>
    </row>
    <row r="22" spans="1:32" ht="15.75" thickBot="1" x14ac:dyDescent="0.3">
      <c r="A22" s="59" t="s">
        <v>5</v>
      </c>
      <c r="B22" s="59" t="s">
        <v>61</v>
      </c>
      <c r="C22" s="59">
        <v>12</v>
      </c>
      <c r="D22" s="20" t="s">
        <v>79</v>
      </c>
      <c r="E22" s="16" t="s">
        <v>78</v>
      </c>
      <c r="F22" s="11" t="s">
        <v>81</v>
      </c>
      <c r="G22" s="8">
        <v>72.91</v>
      </c>
      <c r="H22" s="9"/>
      <c r="I22" s="8">
        <v>123.84</v>
      </c>
      <c r="J22" s="9"/>
      <c r="K22" s="8">
        <v>134.03</v>
      </c>
      <c r="L22" s="9" t="s">
        <v>96</v>
      </c>
      <c r="M22" s="57">
        <v>114.21</v>
      </c>
      <c r="N22" s="57"/>
      <c r="O22" s="8">
        <v>115.78</v>
      </c>
      <c r="P22" s="9"/>
      <c r="Q22" s="8">
        <v>131.09</v>
      </c>
      <c r="R22" s="9"/>
      <c r="S22" s="53">
        <f t="shared" si="0"/>
        <v>691.86</v>
      </c>
      <c r="T22" s="11">
        <v>1</v>
      </c>
      <c r="U22" s="11">
        <v>19</v>
      </c>
      <c r="V22" s="22">
        <f>S22*0.93</f>
        <v>643.4298</v>
      </c>
      <c r="W22" s="11">
        <v>19</v>
      </c>
      <c r="X22" s="11">
        <v>9</v>
      </c>
    </row>
    <row r="23" spans="1:32" ht="15.75" thickBot="1" x14ac:dyDescent="0.3">
      <c r="A23" s="101" t="s">
        <v>98</v>
      </c>
      <c r="B23" s="102"/>
      <c r="C23" s="79">
        <v>3</v>
      </c>
      <c r="D23" s="80" t="s">
        <v>71</v>
      </c>
      <c r="E23" s="81" t="s">
        <v>23</v>
      </c>
      <c r="F23" s="82" t="s">
        <v>72</v>
      </c>
      <c r="G23" s="83">
        <v>69.09</v>
      </c>
      <c r="H23" s="84"/>
      <c r="I23" s="83">
        <v>119.13</v>
      </c>
      <c r="J23" s="84" t="s">
        <v>32</v>
      </c>
      <c r="K23" s="83">
        <v>110.94</v>
      </c>
      <c r="L23" s="84" t="s">
        <v>32</v>
      </c>
      <c r="M23" s="85">
        <v>105.43</v>
      </c>
      <c r="N23" s="85" t="s">
        <v>97</v>
      </c>
      <c r="O23" s="83">
        <v>110.53</v>
      </c>
      <c r="P23" s="84" t="s">
        <v>97</v>
      </c>
      <c r="Q23" s="83">
        <v>119.44</v>
      </c>
      <c r="R23" s="84" t="s">
        <v>32</v>
      </c>
      <c r="S23" s="86">
        <f t="shared" si="0"/>
        <v>634.55999999999995</v>
      </c>
      <c r="T23" s="90"/>
      <c r="U23" s="91"/>
      <c r="V23" s="92"/>
      <c r="W23" s="91"/>
      <c r="X23" s="91"/>
    </row>
    <row r="25" spans="1:32" x14ac:dyDescent="0.25">
      <c r="A25" s="25" t="s">
        <v>36</v>
      </c>
      <c r="B25" s="25"/>
      <c r="C25" s="25"/>
      <c r="D25" s="26"/>
      <c r="E25" s="25" t="s">
        <v>37</v>
      </c>
      <c r="F25" s="26"/>
      <c r="G25" s="75"/>
      <c r="H25" s="26"/>
      <c r="I25" s="75"/>
      <c r="J25" s="75"/>
      <c r="K25" s="75"/>
      <c r="L25" s="75"/>
      <c r="M25" s="75"/>
      <c r="N25" s="75"/>
      <c r="O25" s="75"/>
      <c r="P25" s="26"/>
      <c r="Q25" s="75"/>
      <c r="R25" s="26"/>
      <c r="S25" s="75"/>
      <c r="T25" s="26"/>
      <c r="U25" s="26"/>
      <c r="V25" s="26"/>
      <c r="W25" s="26"/>
      <c r="X25" s="26"/>
      <c r="Y25" s="75"/>
      <c r="Z25" s="26"/>
      <c r="AA25" s="26"/>
      <c r="AB25" s="26"/>
      <c r="AC25" s="26"/>
      <c r="AD25" s="26"/>
      <c r="AE25" s="28"/>
      <c r="AF25" s="29"/>
    </row>
    <row r="26" spans="1:32" ht="18.75" x14ac:dyDescent="0.25">
      <c r="A26" s="26"/>
      <c r="B26" s="26"/>
      <c r="C26" s="26"/>
      <c r="D26" s="30"/>
      <c r="E26" s="25" t="s">
        <v>38</v>
      </c>
      <c r="F26" s="26"/>
      <c r="G26" s="75"/>
      <c r="H26" s="26"/>
      <c r="I26" s="75"/>
      <c r="J26" s="75"/>
      <c r="K26" s="75"/>
      <c r="L26" s="75"/>
      <c r="M26" s="75"/>
      <c r="N26" s="75"/>
      <c r="O26" s="75"/>
      <c r="P26" s="26"/>
      <c r="Q26" s="75"/>
      <c r="R26" s="26"/>
      <c r="S26" s="75"/>
      <c r="T26" s="26"/>
      <c r="U26" s="26"/>
      <c r="V26" s="26"/>
      <c r="W26" s="26"/>
      <c r="X26" s="26"/>
      <c r="Y26" s="75"/>
      <c r="Z26" s="26"/>
      <c r="AA26" s="26"/>
      <c r="AB26" s="26"/>
      <c r="AC26" s="26"/>
      <c r="AD26" s="26"/>
      <c r="AE26" s="75"/>
      <c r="AF26" s="30"/>
    </row>
    <row r="27" spans="1:32" ht="18.75" x14ac:dyDescent="0.25">
      <c r="A27" s="28"/>
      <c r="B27" s="75"/>
      <c r="C27" s="75"/>
      <c r="D27" s="30"/>
      <c r="E27" s="25" t="s">
        <v>39</v>
      </c>
      <c r="F27" s="26"/>
      <c r="G27" s="75"/>
      <c r="H27" s="26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30"/>
    </row>
    <row r="28" spans="1:32" ht="18.75" x14ac:dyDescent="0.25">
      <c r="A28" s="28"/>
      <c r="B28" s="75"/>
      <c r="C28" s="75"/>
      <c r="D28" s="30"/>
      <c r="E28" s="31" t="s">
        <v>40</v>
      </c>
      <c r="F28" s="26"/>
      <c r="G28" s="75"/>
      <c r="H28" s="26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30"/>
    </row>
    <row r="29" spans="1:32" ht="18.75" x14ac:dyDescent="0.25">
      <c r="A29" s="28"/>
      <c r="B29" s="75"/>
      <c r="C29" s="75"/>
      <c r="D29" s="31"/>
      <c r="E29" s="75"/>
      <c r="F29" s="26"/>
      <c r="G29" s="75"/>
      <c r="H29" s="26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30"/>
    </row>
    <row r="30" spans="1:32" ht="19.5" x14ac:dyDescent="0.3">
      <c r="A30" s="32" t="s">
        <v>63</v>
      </c>
      <c r="B30" s="33"/>
      <c r="C30" s="33"/>
      <c r="D30" s="34"/>
      <c r="E30" s="33"/>
      <c r="F30" s="34"/>
      <c r="G30" s="33"/>
      <c r="H30" s="35"/>
      <c r="I30" s="33"/>
      <c r="J30" s="33"/>
      <c r="K30" s="33"/>
      <c r="L30" s="33"/>
      <c r="M30" s="33"/>
      <c r="N30" s="33"/>
      <c r="O30" s="33"/>
      <c r="P30" s="33"/>
      <c r="Q30" s="33"/>
      <c r="R30" s="34"/>
      <c r="S30" s="33"/>
      <c r="T30" s="33"/>
      <c r="U30" s="33"/>
      <c r="V30" s="33"/>
      <c r="W30" s="33"/>
      <c r="X30" s="33"/>
      <c r="Y30" s="33"/>
      <c r="Z30" s="34"/>
      <c r="AA30" s="34"/>
      <c r="AB30" s="34"/>
      <c r="AC30" s="34"/>
      <c r="AD30" s="34"/>
      <c r="AE30" s="33"/>
      <c r="AF30" s="36"/>
    </row>
    <row r="31" spans="1:32" x14ac:dyDescent="0.25">
      <c r="A31" s="32" t="s">
        <v>64</v>
      </c>
      <c r="B31" s="75"/>
      <c r="C31" s="75"/>
      <c r="D31" s="26"/>
      <c r="E31" s="75"/>
      <c r="F31" s="26"/>
      <c r="G31" s="75"/>
      <c r="H31" s="26"/>
      <c r="I31" s="75"/>
      <c r="J31" s="75"/>
      <c r="K31" s="75"/>
      <c r="L31" s="75"/>
      <c r="M31" s="75"/>
      <c r="N31" s="75"/>
      <c r="O31" s="75"/>
      <c r="P31" s="75"/>
      <c r="Q31" s="75"/>
      <c r="R31" s="26"/>
      <c r="S31" s="75"/>
      <c r="T31" s="75"/>
      <c r="U31" s="75"/>
      <c r="V31" s="75"/>
      <c r="W31" s="75"/>
      <c r="X31" s="75"/>
      <c r="Y31" s="75"/>
      <c r="Z31" s="26"/>
      <c r="AA31" s="26"/>
      <c r="AB31" s="26"/>
      <c r="AC31" s="26"/>
      <c r="AD31" s="26"/>
      <c r="AE31" s="75"/>
      <c r="AF31" s="36"/>
    </row>
    <row r="32" spans="1:32" x14ac:dyDescent="0.25">
      <c r="A32" s="25" t="s">
        <v>41</v>
      </c>
      <c r="B32" s="75"/>
      <c r="C32" s="75"/>
      <c r="D32" s="26"/>
      <c r="E32" s="75"/>
      <c r="F32" s="26"/>
      <c r="G32" s="75"/>
      <c r="H32" s="26"/>
      <c r="I32" s="75"/>
      <c r="J32" s="75"/>
      <c r="K32" s="75"/>
      <c r="L32" s="75"/>
      <c r="M32" s="75"/>
      <c r="N32" s="75"/>
      <c r="O32" s="75"/>
      <c r="P32" s="75"/>
      <c r="Q32" s="75"/>
      <c r="R32" s="26"/>
      <c r="S32" s="75"/>
      <c r="T32" s="75"/>
      <c r="U32" s="75"/>
      <c r="V32" s="75"/>
      <c r="W32" s="75"/>
      <c r="X32" s="75"/>
      <c r="Y32" s="75"/>
      <c r="Z32" s="26"/>
      <c r="AA32" s="26"/>
      <c r="AB32" s="26"/>
      <c r="AC32" s="26"/>
      <c r="AD32" s="26"/>
      <c r="AE32" s="75"/>
      <c r="AF32" s="36"/>
    </row>
    <row r="33" spans="1:32" x14ac:dyDescent="0.25">
      <c r="A33" s="25" t="s">
        <v>56</v>
      </c>
      <c r="B33" s="75"/>
      <c r="C33" s="75"/>
      <c r="D33" s="26"/>
      <c r="E33" s="75"/>
      <c r="F33" s="26"/>
      <c r="G33" s="75"/>
      <c r="H33" s="26"/>
      <c r="I33" s="75"/>
      <c r="J33" s="75"/>
      <c r="K33" s="75"/>
      <c r="L33" s="75"/>
      <c r="M33" s="75"/>
      <c r="N33" s="75"/>
      <c r="O33" s="75"/>
      <c r="P33" s="26"/>
      <c r="Q33" s="75"/>
      <c r="R33" s="26"/>
      <c r="S33" s="75"/>
      <c r="T33" s="26"/>
      <c r="U33" s="26"/>
      <c r="V33" s="26"/>
      <c r="W33" s="26"/>
      <c r="X33" s="26"/>
      <c r="Y33" s="75"/>
      <c r="Z33" s="26"/>
      <c r="AA33" s="26"/>
      <c r="AB33" s="26"/>
      <c r="AC33" s="26"/>
      <c r="AD33" s="26"/>
      <c r="AE33" s="75"/>
      <c r="AF33" s="36"/>
    </row>
    <row r="34" spans="1:32" x14ac:dyDescent="0.25">
      <c r="A34" s="25"/>
      <c r="B34" s="75"/>
      <c r="C34" s="75"/>
      <c r="D34" s="26"/>
      <c r="E34" s="75"/>
      <c r="F34" s="26"/>
      <c r="G34" s="75"/>
      <c r="H34" s="26"/>
      <c r="I34" s="75"/>
      <c r="J34" s="75"/>
      <c r="K34" s="75"/>
      <c r="L34" s="75"/>
      <c r="M34" s="75"/>
      <c r="N34" s="75"/>
      <c r="O34" s="75"/>
      <c r="P34" s="26"/>
      <c r="Q34" s="75"/>
      <c r="R34" s="26"/>
      <c r="S34" s="75"/>
      <c r="T34" s="26"/>
      <c r="U34" s="26"/>
      <c r="V34" s="26"/>
      <c r="W34" s="26"/>
      <c r="X34" s="26"/>
      <c r="Y34" s="75"/>
      <c r="Z34" s="26"/>
      <c r="AA34" s="26"/>
      <c r="AB34" s="26"/>
      <c r="AC34" s="26"/>
      <c r="AD34" s="26"/>
      <c r="AE34" s="75"/>
      <c r="AF34" s="36"/>
    </row>
    <row r="35" spans="1:32" x14ac:dyDescent="0.25">
      <c r="A35" s="37" t="s">
        <v>95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29"/>
    </row>
    <row r="36" spans="1:32" x14ac:dyDescent="0.25">
      <c r="A36" s="37" t="s">
        <v>99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29"/>
    </row>
    <row r="37" spans="1:32" x14ac:dyDescent="0.25">
      <c r="A37" s="37" t="s">
        <v>100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29"/>
    </row>
    <row r="38" spans="1:32" x14ac:dyDescent="0.25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29"/>
    </row>
    <row r="39" spans="1:32" x14ac:dyDescent="0.25">
      <c r="A39" s="28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29"/>
    </row>
    <row r="40" spans="1:32" x14ac:dyDescent="0.25">
      <c r="A40" s="39" t="s">
        <v>42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29"/>
    </row>
    <row r="41" spans="1:32" x14ac:dyDescent="0.25">
      <c r="A41" s="39"/>
      <c r="B41" s="75"/>
      <c r="C41" s="75" t="s">
        <v>43</v>
      </c>
      <c r="D41" s="75"/>
      <c r="E41" s="75"/>
      <c r="F41" s="75"/>
      <c r="G41" s="75"/>
      <c r="H41" s="75"/>
      <c r="I41" s="40" t="s">
        <v>44</v>
      </c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29"/>
    </row>
    <row r="42" spans="1:32" x14ac:dyDescent="0.25">
      <c r="A42" s="39"/>
      <c r="B42" s="75"/>
      <c r="C42" s="75" t="s">
        <v>45</v>
      </c>
      <c r="D42" s="75"/>
      <c r="E42" s="75"/>
      <c r="F42" s="75"/>
      <c r="G42" s="75"/>
      <c r="H42" s="75"/>
      <c r="I42" s="77" t="s">
        <v>46</v>
      </c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29"/>
    </row>
    <row r="43" spans="1:32" x14ac:dyDescent="0.25">
      <c r="A43" s="93" t="s">
        <v>47</v>
      </c>
      <c r="B43" s="93"/>
      <c r="C43" s="93"/>
      <c r="D43" s="93"/>
      <c r="E43" s="93"/>
      <c r="F43" s="93"/>
      <c r="G43" s="93"/>
      <c r="H43" s="93"/>
      <c r="I43" s="99" t="s">
        <v>48</v>
      </c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</row>
    <row r="44" spans="1:32" x14ac:dyDescent="0.25">
      <c r="A44" s="93" t="s">
        <v>49</v>
      </c>
      <c r="B44" s="93"/>
      <c r="C44" s="93"/>
      <c r="D44" s="93"/>
      <c r="E44" s="93"/>
      <c r="F44" s="93"/>
      <c r="G44" s="93"/>
      <c r="H44" s="93"/>
      <c r="I44" s="94" t="s">
        <v>50</v>
      </c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</row>
    <row r="45" spans="1:32" x14ac:dyDescent="0.25">
      <c r="A45" s="93" t="s">
        <v>51</v>
      </c>
      <c r="B45" s="93"/>
      <c r="C45" s="93"/>
      <c r="D45" s="93"/>
      <c r="E45" s="93"/>
      <c r="F45" s="93"/>
      <c r="G45" s="93"/>
      <c r="H45" s="93"/>
      <c r="I45" s="94" t="s">
        <v>52</v>
      </c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</row>
    <row r="46" spans="1:32" x14ac:dyDescent="0.25">
      <c r="A46" s="43"/>
      <c r="B46" s="43"/>
      <c r="C46" s="43"/>
      <c r="D46" s="43"/>
      <c r="E46" s="43"/>
      <c r="F46" s="43"/>
      <c r="G46" s="43"/>
      <c r="H46" s="43"/>
      <c r="I46" s="43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29"/>
    </row>
    <row r="47" spans="1:32" x14ac:dyDescent="0.25">
      <c r="A47" s="39" t="s">
        <v>53</v>
      </c>
      <c r="B47" s="75"/>
      <c r="C47" s="75"/>
      <c r="D47" s="43"/>
      <c r="E47" s="43"/>
      <c r="F47" s="43"/>
      <c r="G47" s="43"/>
      <c r="H47" s="43"/>
      <c r="I47" s="43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29"/>
    </row>
    <row r="48" spans="1:32" x14ac:dyDescent="0.25">
      <c r="A48" s="93" t="s">
        <v>68</v>
      </c>
      <c r="B48" s="93"/>
      <c r="C48" s="93"/>
      <c r="D48" s="93"/>
      <c r="E48" s="93"/>
      <c r="F48" s="93"/>
      <c r="G48" s="93"/>
      <c r="H48" s="93"/>
      <c r="I48" s="74" t="s">
        <v>69</v>
      </c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45"/>
    </row>
    <row r="49" spans="1:32" x14ac:dyDescent="0.25">
      <c r="A49" s="93" t="s">
        <v>54</v>
      </c>
      <c r="B49" s="93"/>
      <c r="C49" s="93"/>
      <c r="D49" s="93"/>
      <c r="E49" s="93"/>
      <c r="F49" s="93"/>
      <c r="G49" s="93"/>
      <c r="H49" s="93"/>
      <c r="I49" s="95" t="s">
        <v>55</v>
      </c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</row>
  </sheetData>
  <sortState ref="A4:X22">
    <sortCondition ref="V4:V22"/>
  </sortState>
  <mergeCells count="29">
    <mergeCell ref="A1:X1"/>
    <mergeCell ref="A2:A3"/>
    <mergeCell ref="B2:B3"/>
    <mergeCell ref="C2:C3"/>
    <mergeCell ref="D2:D3"/>
    <mergeCell ref="E2:E3"/>
    <mergeCell ref="F2:F3"/>
    <mergeCell ref="G2:H2"/>
    <mergeCell ref="I2:J2"/>
    <mergeCell ref="K2:L2"/>
    <mergeCell ref="A49:H49"/>
    <mergeCell ref="I49:AF49"/>
    <mergeCell ref="V2:V3"/>
    <mergeCell ref="W2:W3"/>
    <mergeCell ref="X2:X3"/>
    <mergeCell ref="A23:B23"/>
    <mergeCell ref="A43:H43"/>
    <mergeCell ref="I43:AF43"/>
    <mergeCell ref="M2:N2"/>
    <mergeCell ref="O2:P2"/>
    <mergeCell ref="Q2:R2"/>
    <mergeCell ref="S2:S3"/>
    <mergeCell ref="T2:T3"/>
    <mergeCell ref="U2:U3"/>
    <mergeCell ref="A44:H44"/>
    <mergeCell ref="I44:AF44"/>
    <mergeCell ref="A45:H45"/>
    <mergeCell ref="I45:AF45"/>
    <mergeCell ref="A48:H48"/>
  </mergeCells>
  <hyperlinks>
    <hyperlink ref="I43" r:id="rId1"/>
    <hyperlink ref="I49" r:id="rId2"/>
    <hyperlink ref="I44" r:id="rId3"/>
    <hyperlink ref="I45" r:id="rId4"/>
    <hyperlink ref="I41" r:id="rId5"/>
    <hyperlink ref="I48" r:id="rId6"/>
  </hyperlinks>
  <pageMargins left="0.25" right="0.25" top="0.75" bottom="0.75" header="0.3" footer="0.3"/>
  <pageSetup paperSize="9" scale="63" orientation="landscape" r:id="rId7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9"/>
  <sheetViews>
    <sheetView zoomScaleNormal="100" workbookViewId="0">
      <selection activeCell="F10" sqref="F10"/>
    </sheetView>
  </sheetViews>
  <sheetFormatPr defaultColWidth="10.85546875" defaultRowHeight="15" x14ac:dyDescent="0.25"/>
  <cols>
    <col min="1" max="3" width="10.85546875" style="2"/>
    <col min="4" max="4" width="22.5703125" style="3" customWidth="1"/>
    <col min="5" max="5" width="15" style="3" customWidth="1"/>
    <col min="6" max="7" width="10.85546875" style="2"/>
    <col min="8" max="8" width="7.5703125" style="2" customWidth="1"/>
    <col min="9" max="9" width="10.85546875" style="2"/>
    <col min="10" max="10" width="7.85546875" style="2" customWidth="1"/>
    <col min="11" max="11" width="11" style="2" customWidth="1"/>
    <col min="12" max="14" width="8.7109375" style="2" customWidth="1"/>
    <col min="15" max="15" width="14" style="2" customWidth="1"/>
    <col min="16" max="16" width="7.85546875" style="2" customWidth="1"/>
    <col min="17" max="17" width="10.85546875" style="2"/>
    <col min="18" max="18" width="8.140625" style="2" customWidth="1"/>
    <col min="19" max="21" width="10.85546875" style="2"/>
    <col min="22" max="22" width="11.5703125" style="2" customWidth="1"/>
    <col min="23" max="23" width="12.5703125" style="2" customWidth="1"/>
    <col min="24" max="16384" width="10.85546875" style="2"/>
  </cols>
  <sheetData>
    <row r="1" spans="1:24" ht="75" customHeight="1" thickBot="1" x14ac:dyDescent="0.3">
      <c r="A1" s="98" t="s">
        <v>70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1:24" ht="35.25" customHeight="1" thickBot="1" x14ac:dyDescent="0.3">
      <c r="A2" s="100" t="s">
        <v>22</v>
      </c>
      <c r="B2" s="100" t="s">
        <v>0</v>
      </c>
      <c r="C2" s="100" t="s">
        <v>1</v>
      </c>
      <c r="D2" s="100" t="s">
        <v>2</v>
      </c>
      <c r="E2" s="100" t="s">
        <v>9</v>
      </c>
      <c r="F2" s="100" t="s">
        <v>3</v>
      </c>
      <c r="G2" s="100" t="s">
        <v>93</v>
      </c>
      <c r="H2" s="100"/>
      <c r="I2" s="100" t="s">
        <v>94</v>
      </c>
      <c r="J2" s="100"/>
      <c r="K2" s="100" t="s">
        <v>92</v>
      </c>
      <c r="L2" s="100"/>
      <c r="M2" s="100" t="s">
        <v>91</v>
      </c>
      <c r="N2" s="100"/>
      <c r="O2" s="100" t="s">
        <v>90</v>
      </c>
      <c r="P2" s="100"/>
      <c r="Q2" s="100" t="s">
        <v>89</v>
      </c>
      <c r="R2" s="100"/>
      <c r="S2" s="100" t="s">
        <v>24</v>
      </c>
      <c r="T2" s="104" t="s">
        <v>27</v>
      </c>
      <c r="U2" s="96" t="s">
        <v>28</v>
      </c>
      <c r="V2" s="96" t="s">
        <v>29</v>
      </c>
      <c r="W2" s="96" t="s">
        <v>30</v>
      </c>
      <c r="X2" s="96" t="s">
        <v>31</v>
      </c>
    </row>
    <row r="3" spans="1:24" s="1" customFormat="1" ht="19.5" thickBot="1" x14ac:dyDescent="0.35">
      <c r="A3" s="103"/>
      <c r="B3" s="103"/>
      <c r="C3" s="103"/>
      <c r="D3" s="103"/>
      <c r="E3" s="103"/>
      <c r="F3" s="103"/>
      <c r="G3" s="17" t="s">
        <v>25</v>
      </c>
      <c r="H3" s="18" t="s">
        <v>26</v>
      </c>
      <c r="I3" s="17" t="s">
        <v>25</v>
      </c>
      <c r="J3" s="18" t="s">
        <v>26</v>
      </c>
      <c r="K3" s="17" t="s">
        <v>25</v>
      </c>
      <c r="L3" s="18" t="s">
        <v>26</v>
      </c>
      <c r="M3" s="18"/>
      <c r="N3" s="18"/>
      <c r="O3" s="17" t="s">
        <v>25</v>
      </c>
      <c r="P3" s="18" t="s">
        <v>26</v>
      </c>
      <c r="Q3" s="17" t="s">
        <v>25</v>
      </c>
      <c r="R3" s="18" t="s">
        <v>26</v>
      </c>
      <c r="S3" s="103"/>
      <c r="T3" s="105"/>
      <c r="U3" s="97"/>
      <c r="V3" s="97"/>
      <c r="W3" s="97"/>
      <c r="X3" s="97"/>
    </row>
    <row r="4" spans="1:24" x14ac:dyDescent="0.25">
      <c r="A4" s="60" t="s">
        <v>4</v>
      </c>
      <c r="B4" s="60" t="s">
        <v>35</v>
      </c>
      <c r="C4" s="60">
        <v>14</v>
      </c>
      <c r="D4" s="13" t="s">
        <v>14</v>
      </c>
      <c r="E4" s="14" t="s">
        <v>57</v>
      </c>
      <c r="F4" s="12" t="s">
        <v>10</v>
      </c>
      <c r="G4" s="4">
        <v>57.75</v>
      </c>
      <c r="H4" s="5"/>
      <c r="I4" s="4">
        <v>102.66</v>
      </c>
      <c r="J4" s="5"/>
      <c r="K4" s="4">
        <v>98.69</v>
      </c>
      <c r="L4" s="5"/>
      <c r="M4" s="55">
        <v>88.35</v>
      </c>
      <c r="N4" s="55"/>
      <c r="O4" s="4">
        <v>91.59</v>
      </c>
      <c r="P4" s="5"/>
      <c r="Q4" s="4">
        <v>96.34</v>
      </c>
      <c r="R4" s="5"/>
      <c r="S4" s="78">
        <f t="shared" ref="S4:S23" si="0">SUM(G4:R4)</f>
        <v>535.38000000000011</v>
      </c>
      <c r="T4" s="12">
        <v>1</v>
      </c>
      <c r="U4" s="12">
        <v>1</v>
      </c>
      <c r="V4" s="23">
        <f>S4*0.95</f>
        <v>508.6110000000001</v>
      </c>
      <c r="W4" s="12">
        <v>3</v>
      </c>
      <c r="X4" s="12">
        <v>9</v>
      </c>
    </row>
    <row r="5" spans="1:24" x14ac:dyDescent="0.25">
      <c r="A5" s="58" t="s">
        <v>4</v>
      </c>
      <c r="B5" s="58" t="s">
        <v>4</v>
      </c>
      <c r="C5" s="58">
        <v>18</v>
      </c>
      <c r="D5" s="19" t="s">
        <v>13</v>
      </c>
      <c r="E5" s="15" t="s">
        <v>57</v>
      </c>
      <c r="F5" s="10" t="s">
        <v>10</v>
      </c>
      <c r="G5" s="6">
        <v>56.41</v>
      </c>
      <c r="H5" s="7"/>
      <c r="I5" s="6">
        <v>101.38</v>
      </c>
      <c r="J5" s="7"/>
      <c r="K5" s="6">
        <v>103.07</v>
      </c>
      <c r="L5" s="7" t="s">
        <v>32</v>
      </c>
      <c r="M5" s="56">
        <v>88.72</v>
      </c>
      <c r="N5" s="56"/>
      <c r="O5" s="6">
        <v>93.53</v>
      </c>
      <c r="P5" s="7"/>
      <c r="Q5" s="6">
        <v>96.87</v>
      </c>
      <c r="R5" s="7"/>
      <c r="S5" s="21">
        <f t="shared" si="0"/>
        <v>539.98</v>
      </c>
      <c r="T5" s="10">
        <v>1</v>
      </c>
      <c r="U5" s="10">
        <v>2</v>
      </c>
      <c r="V5" s="52">
        <f>S5*0.95</f>
        <v>512.98099999999999</v>
      </c>
      <c r="W5" s="10">
        <v>5</v>
      </c>
      <c r="X5" s="10">
        <v>9</v>
      </c>
    </row>
    <row r="6" spans="1:24" x14ac:dyDescent="0.25">
      <c r="A6" s="58" t="s">
        <v>4</v>
      </c>
      <c r="B6" s="58" t="s">
        <v>4</v>
      </c>
      <c r="C6" s="58">
        <v>16</v>
      </c>
      <c r="D6" s="19" t="s">
        <v>58</v>
      </c>
      <c r="E6" s="15" t="s">
        <v>57</v>
      </c>
      <c r="F6" s="10" t="s">
        <v>10</v>
      </c>
      <c r="G6" s="6">
        <v>57.69</v>
      </c>
      <c r="H6" s="7"/>
      <c r="I6" s="6">
        <v>104.5</v>
      </c>
      <c r="J6" s="7"/>
      <c r="K6" s="6">
        <v>95.66</v>
      </c>
      <c r="L6" s="7"/>
      <c r="M6" s="56">
        <v>88.47</v>
      </c>
      <c r="N6" s="56"/>
      <c r="O6" s="6">
        <v>93.12</v>
      </c>
      <c r="P6" s="7"/>
      <c r="Q6" s="6">
        <v>101.47</v>
      </c>
      <c r="R6" s="7"/>
      <c r="S6" s="21">
        <f t="shared" si="0"/>
        <v>540.91000000000008</v>
      </c>
      <c r="T6" s="10">
        <v>2</v>
      </c>
      <c r="U6" s="10">
        <v>3</v>
      </c>
      <c r="V6" s="52">
        <f>S6*0.95</f>
        <v>513.86450000000002</v>
      </c>
      <c r="W6" s="10">
        <v>6</v>
      </c>
      <c r="X6" s="10">
        <v>6</v>
      </c>
    </row>
    <row r="7" spans="1:24" x14ac:dyDescent="0.25">
      <c r="A7" s="58" t="s">
        <v>20</v>
      </c>
      <c r="B7" s="58" t="s">
        <v>20</v>
      </c>
      <c r="C7" s="58">
        <v>2</v>
      </c>
      <c r="D7" s="19" t="s">
        <v>21</v>
      </c>
      <c r="E7" s="15" t="s">
        <v>19</v>
      </c>
      <c r="F7" s="10" t="s">
        <v>11</v>
      </c>
      <c r="G7" s="6">
        <v>55.13</v>
      </c>
      <c r="H7" s="7"/>
      <c r="I7" s="6">
        <v>102.15</v>
      </c>
      <c r="J7" s="7"/>
      <c r="K7" s="6">
        <v>95.38</v>
      </c>
      <c r="L7" s="7"/>
      <c r="M7" s="56">
        <v>94</v>
      </c>
      <c r="N7" s="56"/>
      <c r="O7" s="6">
        <v>93.81</v>
      </c>
      <c r="P7" s="7"/>
      <c r="Q7" s="6">
        <v>103.62</v>
      </c>
      <c r="R7" s="7" t="s">
        <v>32</v>
      </c>
      <c r="S7" s="70">
        <f t="shared" si="0"/>
        <v>544.08999999999992</v>
      </c>
      <c r="T7" s="10">
        <v>1</v>
      </c>
      <c r="U7" s="10">
        <v>4</v>
      </c>
      <c r="V7" s="52">
        <f>S7*0.94</f>
        <v>511.44459999999987</v>
      </c>
      <c r="W7" s="10">
        <v>4</v>
      </c>
      <c r="X7" s="10">
        <v>9</v>
      </c>
    </row>
    <row r="8" spans="1:24" x14ac:dyDescent="0.25">
      <c r="A8" s="58" t="s">
        <v>20</v>
      </c>
      <c r="B8" s="58" t="s">
        <v>20</v>
      </c>
      <c r="C8" s="58">
        <v>1</v>
      </c>
      <c r="D8" s="19" t="s">
        <v>18</v>
      </c>
      <c r="E8" s="15" t="s">
        <v>23</v>
      </c>
      <c r="F8" s="10" t="s">
        <v>6</v>
      </c>
      <c r="G8" s="6">
        <v>61.13</v>
      </c>
      <c r="H8" s="7" t="s">
        <v>32</v>
      </c>
      <c r="I8" s="6">
        <v>106.9</v>
      </c>
      <c r="J8" s="7" t="s">
        <v>32</v>
      </c>
      <c r="K8" s="6">
        <v>94.94</v>
      </c>
      <c r="L8" s="7"/>
      <c r="M8" s="56">
        <v>89.72</v>
      </c>
      <c r="N8" s="56"/>
      <c r="O8" s="6">
        <v>97.37</v>
      </c>
      <c r="P8" s="7" t="s">
        <v>32</v>
      </c>
      <c r="Q8" s="6">
        <v>98.44</v>
      </c>
      <c r="R8" s="7"/>
      <c r="S8" s="70">
        <f t="shared" si="0"/>
        <v>548.5</v>
      </c>
      <c r="T8" s="10">
        <v>2</v>
      </c>
      <c r="U8" s="10">
        <v>5</v>
      </c>
      <c r="V8" s="52">
        <f>S8*0.94</f>
        <v>515.58999999999992</v>
      </c>
      <c r="W8" s="10">
        <v>7</v>
      </c>
      <c r="X8" s="10">
        <v>6</v>
      </c>
    </row>
    <row r="9" spans="1:24" x14ac:dyDescent="0.25">
      <c r="A9" s="58" t="s">
        <v>4</v>
      </c>
      <c r="B9" s="58" t="s">
        <v>4</v>
      </c>
      <c r="C9" s="58">
        <v>15</v>
      </c>
      <c r="D9" s="19" t="s">
        <v>66</v>
      </c>
      <c r="E9" s="15" t="s">
        <v>73</v>
      </c>
      <c r="F9" s="10" t="s">
        <v>6</v>
      </c>
      <c r="G9" s="6">
        <v>56.96</v>
      </c>
      <c r="H9" s="7"/>
      <c r="I9" s="6">
        <v>102.94</v>
      </c>
      <c r="J9" s="7"/>
      <c r="K9" s="6">
        <v>106.04</v>
      </c>
      <c r="L9" s="7" t="s">
        <v>32</v>
      </c>
      <c r="M9" s="56">
        <v>95.62</v>
      </c>
      <c r="N9" s="56" t="s">
        <v>32</v>
      </c>
      <c r="O9" s="6">
        <v>92.63</v>
      </c>
      <c r="P9" s="7"/>
      <c r="Q9" s="6">
        <v>99.21</v>
      </c>
      <c r="R9" s="7"/>
      <c r="S9" s="21">
        <f t="shared" si="0"/>
        <v>553.4</v>
      </c>
      <c r="T9" s="10">
        <v>3</v>
      </c>
      <c r="U9" s="10">
        <v>6</v>
      </c>
      <c r="V9" s="52">
        <f>S9*0.95</f>
        <v>525.7299999999999</v>
      </c>
      <c r="W9" s="10">
        <v>9</v>
      </c>
      <c r="X9" s="10">
        <v>4</v>
      </c>
    </row>
    <row r="10" spans="1:24" x14ac:dyDescent="0.25">
      <c r="A10" s="58" t="s">
        <v>4</v>
      </c>
      <c r="B10" s="58" t="s">
        <v>4</v>
      </c>
      <c r="C10" s="58">
        <v>19</v>
      </c>
      <c r="D10" s="19" t="s">
        <v>87</v>
      </c>
      <c r="E10" s="15" t="s">
        <v>73</v>
      </c>
      <c r="F10" s="10" t="s">
        <v>6</v>
      </c>
      <c r="G10" s="6">
        <v>62.63</v>
      </c>
      <c r="H10" s="7" t="s">
        <v>32</v>
      </c>
      <c r="I10" s="6">
        <v>102.65</v>
      </c>
      <c r="J10" s="7"/>
      <c r="K10" s="6">
        <v>103.15</v>
      </c>
      <c r="L10" s="7" t="s">
        <v>32</v>
      </c>
      <c r="M10" s="56">
        <v>90.54</v>
      </c>
      <c r="N10" s="56"/>
      <c r="O10" s="6">
        <v>95.98</v>
      </c>
      <c r="P10" s="7"/>
      <c r="Q10" s="6">
        <v>99.29</v>
      </c>
      <c r="R10" s="7"/>
      <c r="S10" s="21">
        <f t="shared" si="0"/>
        <v>554.24</v>
      </c>
      <c r="T10" s="10">
        <v>4</v>
      </c>
      <c r="U10" s="10">
        <v>7</v>
      </c>
      <c r="V10" s="52">
        <f>S10*0.95</f>
        <v>526.52800000000002</v>
      </c>
      <c r="W10" s="10">
        <v>10</v>
      </c>
      <c r="X10" s="10">
        <v>3</v>
      </c>
    </row>
    <row r="11" spans="1:24" x14ac:dyDescent="0.25">
      <c r="A11" s="58" t="s">
        <v>4</v>
      </c>
      <c r="B11" s="58" t="s">
        <v>4</v>
      </c>
      <c r="C11" s="58">
        <v>17</v>
      </c>
      <c r="D11" s="19" t="s">
        <v>88</v>
      </c>
      <c r="E11" s="15" t="s">
        <v>73</v>
      </c>
      <c r="F11" s="10" t="s">
        <v>6</v>
      </c>
      <c r="G11" s="6">
        <v>57.87</v>
      </c>
      <c r="H11" s="7"/>
      <c r="I11" s="6">
        <v>106.59</v>
      </c>
      <c r="J11" s="7"/>
      <c r="K11" s="6">
        <v>99.19</v>
      </c>
      <c r="L11" s="7"/>
      <c r="M11" s="56">
        <v>91.37</v>
      </c>
      <c r="N11" s="56"/>
      <c r="O11" s="6">
        <v>98.16</v>
      </c>
      <c r="P11" s="7"/>
      <c r="Q11" s="6">
        <v>101.71</v>
      </c>
      <c r="R11" s="7"/>
      <c r="S11" s="21">
        <f t="shared" si="0"/>
        <v>554.89</v>
      </c>
      <c r="T11" s="10">
        <v>5</v>
      </c>
      <c r="U11" s="10">
        <v>8</v>
      </c>
      <c r="V11" s="52">
        <f>S11*0.95</f>
        <v>527.14549999999997</v>
      </c>
      <c r="W11" s="10">
        <v>11</v>
      </c>
      <c r="X11" s="10">
        <v>2</v>
      </c>
    </row>
    <row r="12" spans="1:24" x14ac:dyDescent="0.25">
      <c r="A12" s="58" t="s">
        <v>5</v>
      </c>
      <c r="B12" s="58" t="s">
        <v>5</v>
      </c>
      <c r="C12" s="58">
        <v>9</v>
      </c>
      <c r="D12" s="19" t="s">
        <v>76</v>
      </c>
      <c r="E12" s="15" t="s">
        <v>17</v>
      </c>
      <c r="F12" s="10" t="s">
        <v>80</v>
      </c>
      <c r="G12" s="6">
        <v>59.03</v>
      </c>
      <c r="H12" s="7"/>
      <c r="I12" s="6">
        <v>106.44</v>
      </c>
      <c r="J12" s="7"/>
      <c r="K12" s="6">
        <v>99.78</v>
      </c>
      <c r="L12" s="7"/>
      <c r="M12" s="56">
        <v>92.91</v>
      </c>
      <c r="N12" s="56"/>
      <c r="O12" s="6">
        <v>96.98</v>
      </c>
      <c r="P12" s="7"/>
      <c r="Q12" s="6">
        <v>102.16</v>
      </c>
      <c r="R12" s="7"/>
      <c r="S12" s="21">
        <f t="shared" si="0"/>
        <v>557.29999999999995</v>
      </c>
      <c r="T12" s="10">
        <v>1</v>
      </c>
      <c r="U12" s="10">
        <v>9</v>
      </c>
      <c r="V12" s="52">
        <f>S12*0.93</f>
        <v>518.28899999999999</v>
      </c>
      <c r="W12" s="10">
        <v>8</v>
      </c>
      <c r="X12" s="10">
        <v>9</v>
      </c>
    </row>
    <row r="13" spans="1:24" x14ac:dyDescent="0.25">
      <c r="A13" s="58" t="s">
        <v>4</v>
      </c>
      <c r="B13" s="58" t="s">
        <v>4</v>
      </c>
      <c r="C13" s="58">
        <v>7</v>
      </c>
      <c r="D13" s="19" t="s">
        <v>83</v>
      </c>
      <c r="E13" s="15" t="s">
        <v>84</v>
      </c>
      <c r="F13" s="10" t="s">
        <v>67</v>
      </c>
      <c r="G13" s="6">
        <v>57.59</v>
      </c>
      <c r="H13" s="7"/>
      <c r="I13" s="6">
        <v>104.31</v>
      </c>
      <c r="J13" s="7"/>
      <c r="K13" s="6">
        <v>98.23</v>
      </c>
      <c r="L13" s="7"/>
      <c r="M13" s="56">
        <v>90.38</v>
      </c>
      <c r="N13" s="56"/>
      <c r="O13" s="6">
        <v>99.63</v>
      </c>
      <c r="P13" s="7" t="s">
        <v>32</v>
      </c>
      <c r="Q13" s="6">
        <v>109.25</v>
      </c>
      <c r="R13" s="7" t="s">
        <v>33</v>
      </c>
      <c r="S13" s="21">
        <f t="shared" si="0"/>
        <v>559.39</v>
      </c>
      <c r="T13" s="10">
        <v>6</v>
      </c>
      <c r="U13" s="10">
        <v>10</v>
      </c>
      <c r="V13" s="52">
        <f>S13*0.95</f>
        <v>531.42049999999995</v>
      </c>
      <c r="W13" s="10">
        <v>12</v>
      </c>
      <c r="X13" s="10"/>
    </row>
    <row r="14" spans="1:24" x14ac:dyDescent="0.25">
      <c r="A14" s="58" t="s">
        <v>4</v>
      </c>
      <c r="B14" s="58" t="s">
        <v>4</v>
      </c>
      <c r="C14" s="58">
        <v>20</v>
      </c>
      <c r="D14" s="19" t="s">
        <v>59</v>
      </c>
      <c r="E14" s="15" t="s">
        <v>60</v>
      </c>
      <c r="F14" s="10" t="s">
        <v>6</v>
      </c>
      <c r="G14" s="6">
        <v>60.47</v>
      </c>
      <c r="H14" s="7"/>
      <c r="I14" s="6">
        <v>109.91</v>
      </c>
      <c r="J14" s="7"/>
      <c r="K14" s="6">
        <v>100.6</v>
      </c>
      <c r="L14" s="7"/>
      <c r="M14" s="56">
        <v>92.25</v>
      </c>
      <c r="N14" s="56"/>
      <c r="O14" s="6">
        <v>95.85</v>
      </c>
      <c r="P14" s="7"/>
      <c r="Q14" s="6">
        <v>104.25</v>
      </c>
      <c r="R14" s="7"/>
      <c r="S14" s="21">
        <f t="shared" si="0"/>
        <v>563.33000000000004</v>
      </c>
      <c r="T14" s="10">
        <v>7</v>
      </c>
      <c r="U14" s="10">
        <v>11</v>
      </c>
      <c r="V14" s="52">
        <f>S14*0.95</f>
        <v>535.1635</v>
      </c>
      <c r="W14" s="10">
        <v>13</v>
      </c>
      <c r="X14" s="10">
        <v>1</v>
      </c>
    </row>
    <row r="15" spans="1:24" x14ac:dyDescent="0.25">
      <c r="A15" s="58" t="s">
        <v>8</v>
      </c>
      <c r="B15" s="58" t="s">
        <v>8</v>
      </c>
      <c r="C15" s="58">
        <v>8</v>
      </c>
      <c r="D15" s="19" t="s">
        <v>62</v>
      </c>
      <c r="E15" s="15" t="s">
        <v>85</v>
      </c>
      <c r="F15" s="10" t="s">
        <v>86</v>
      </c>
      <c r="G15" s="6">
        <v>60.01</v>
      </c>
      <c r="H15" s="7"/>
      <c r="I15" s="6">
        <v>108.37</v>
      </c>
      <c r="J15" s="7"/>
      <c r="K15" s="6">
        <v>101.47</v>
      </c>
      <c r="L15" s="7"/>
      <c r="M15" s="56">
        <v>94.71</v>
      </c>
      <c r="N15" s="56"/>
      <c r="O15" s="6">
        <v>100.02</v>
      </c>
      <c r="P15" s="7"/>
      <c r="Q15" s="6">
        <v>110.68</v>
      </c>
      <c r="R15" s="7" t="s">
        <v>32</v>
      </c>
      <c r="S15" s="21">
        <f t="shared" si="0"/>
        <v>575.26</v>
      </c>
      <c r="T15" s="10">
        <v>1</v>
      </c>
      <c r="U15" s="10">
        <v>12</v>
      </c>
      <c r="V15" s="52">
        <f>S15*0.86</f>
        <v>494.72359999999998</v>
      </c>
      <c r="W15" s="10">
        <v>1</v>
      </c>
      <c r="X15" s="10">
        <v>9</v>
      </c>
    </row>
    <row r="16" spans="1:24" x14ac:dyDescent="0.25">
      <c r="A16" s="58" t="s">
        <v>4</v>
      </c>
      <c r="B16" s="58" t="s">
        <v>35</v>
      </c>
      <c r="C16" s="58">
        <v>13</v>
      </c>
      <c r="D16" s="19" t="s">
        <v>12</v>
      </c>
      <c r="E16" s="15" t="s">
        <v>73</v>
      </c>
      <c r="F16" s="10" t="s">
        <v>6</v>
      </c>
      <c r="G16" s="6">
        <v>59.59</v>
      </c>
      <c r="H16" s="7"/>
      <c r="I16" s="6">
        <v>108.5</v>
      </c>
      <c r="J16" s="7"/>
      <c r="K16" s="6">
        <v>102.85</v>
      </c>
      <c r="L16" s="7"/>
      <c r="M16" s="56">
        <v>96.22</v>
      </c>
      <c r="N16" s="56"/>
      <c r="O16" s="6">
        <v>99.28</v>
      </c>
      <c r="P16" s="7"/>
      <c r="Q16" s="6">
        <v>111.28</v>
      </c>
      <c r="R16" s="7" t="s">
        <v>32</v>
      </c>
      <c r="S16" s="54">
        <f t="shared" si="0"/>
        <v>577.71999999999991</v>
      </c>
      <c r="T16" s="24">
        <v>2</v>
      </c>
      <c r="U16" s="10">
        <v>13</v>
      </c>
      <c r="V16" s="21">
        <f>S16*0.95</f>
        <v>548.83399999999995</v>
      </c>
      <c r="W16" s="10">
        <v>15</v>
      </c>
      <c r="X16" s="10">
        <v>6</v>
      </c>
    </row>
    <row r="17" spans="1:32" x14ac:dyDescent="0.25">
      <c r="A17" s="58" t="s">
        <v>8</v>
      </c>
      <c r="B17" s="58" t="s">
        <v>8</v>
      </c>
      <c r="C17" s="58">
        <v>4</v>
      </c>
      <c r="D17" s="19" t="s">
        <v>15</v>
      </c>
      <c r="E17" s="15" t="s">
        <v>85</v>
      </c>
      <c r="F17" s="10" t="s">
        <v>16</v>
      </c>
      <c r="G17" s="6">
        <v>62.03</v>
      </c>
      <c r="H17" s="7"/>
      <c r="I17" s="6">
        <v>110.07</v>
      </c>
      <c r="J17" s="7"/>
      <c r="K17" s="6">
        <v>101.22</v>
      </c>
      <c r="L17" s="7"/>
      <c r="M17" s="56">
        <v>99.71</v>
      </c>
      <c r="N17" s="56" t="s">
        <v>33</v>
      </c>
      <c r="O17" s="6">
        <v>100.5</v>
      </c>
      <c r="P17" s="7"/>
      <c r="Q17" s="6">
        <v>104.44</v>
      </c>
      <c r="R17" s="7"/>
      <c r="S17" s="70">
        <f t="shared" si="0"/>
        <v>577.97</v>
      </c>
      <c r="T17" s="10">
        <v>2</v>
      </c>
      <c r="U17" s="10">
        <v>14</v>
      </c>
      <c r="V17" s="52">
        <f>S17*0.86</f>
        <v>497.05420000000004</v>
      </c>
      <c r="W17" s="10">
        <v>2</v>
      </c>
      <c r="X17" s="10">
        <v>6</v>
      </c>
    </row>
    <row r="18" spans="1:32" x14ac:dyDescent="0.25">
      <c r="A18" s="58" t="s">
        <v>5</v>
      </c>
      <c r="B18" s="58" t="s">
        <v>5</v>
      </c>
      <c r="C18" s="58">
        <v>10</v>
      </c>
      <c r="D18" s="19" t="s">
        <v>77</v>
      </c>
      <c r="E18" s="15" t="s">
        <v>78</v>
      </c>
      <c r="F18" s="10" t="s">
        <v>81</v>
      </c>
      <c r="G18" s="6">
        <v>61.65</v>
      </c>
      <c r="H18" s="7"/>
      <c r="I18" s="6">
        <v>115.88</v>
      </c>
      <c r="J18" s="7" t="s">
        <v>32</v>
      </c>
      <c r="K18" s="6">
        <v>108.32</v>
      </c>
      <c r="L18" s="7"/>
      <c r="M18" s="56">
        <v>99.28</v>
      </c>
      <c r="N18" s="56"/>
      <c r="O18" s="6">
        <v>101.28</v>
      </c>
      <c r="P18" s="7"/>
      <c r="Q18" s="6">
        <v>110.03</v>
      </c>
      <c r="R18" s="7" t="s">
        <v>32</v>
      </c>
      <c r="S18" s="21">
        <f t="shared" si="0"/>
        <v>596.43999999999994</v>
      </c>
      <c r="T18" s="10">
        <v>2</v>
      </c>
      <c r="U18" s="10">
        <v>15</v>
      </c>
      <c r="V18" s="52">
        <f>S18*0.93</f>
        <v>554.68920000000003</v>
      </c>
      <c r="W18" s="10">
        <v>16</v>
      </c>
      <c r="X18" s="10">
        <v>6</v>
      </c>
    </row>
    <row r="19" spans="1:32" x14ac:dyDescent="0.25">
      <c r="A19" s="58" t="s">
        <v>7</v>
      </c>
      <c r="B19" s="58" t="s">
        <v>7</v>
      </c>
      <c r="C19" s="58">
        <v>5</v>
      </c>
      <c r="D19" s="19" t="s">
        <v>74</v>
      </c>
      <c r="E19" s="15" t="s">
        <v>75</v>
      </c>
      <c r="F19" s="10" t="s">
        <v>11</v>
      </c>
      <c r="G19" s="6">
        <v>58.72</v>
      </c>
      <c r="H19" s="7"/>
      <c r="I19" s="6">
        <v>109.84</v>
      </c>
      <c r="J19" s="7"/>
      <c r="K19" s="6">
        <v>117.13</v>
      </c>
      <c r="L19" s="7" t="s">
        <v>96</v>
      </c>
      <c r="M19" s="56">
        <v>96.06</v>
      </c>
      <c r="N19" s="56"/>
      <c r="O19" s="6">
        <v>109.97</v>
      </c>
      <c r="P19" s="7" t="s">
        <v>96</v>
      </c>
      <c r="Q19" s="6">
        <v>109.44</v>
      </c>
      <c r="R19" s="7"/>
      <c r="S19" s="21">
        <f t="shared" si="0"/>
        <v>601.16000000000008</v>
      </c>
      <c r="T19" s="10">
        <v>1</v>
      </c>
      <c r="U19" s="10">
        <v>16</v>
      </c>
      <c r="V19" s="52">
        <f>S19*0.9</f>
        <v>541.0440000000001</v>
      </c>
      <c r="W19" s="10">
        <v>14</v>
      </c>
      <c r="X19" s="10">
        <v>9</v>
      </c>
    </row>
    <row r="20" spans="1:32" x14ac:dyDescent="0.25">
      <c r="A20" s="58" t="s">
        <v>5</v>
      </c>
      <c r="B20" s="58" t="s">
        <v>34</v>
      </c>
      <c r="C20" s="58">
        <v>11</v>
      </c>
      <c r="D20" s="19" t="s">
        <v>82</v>
      </c>
      <c r="E20" s="15" t="s">
        <v>17</v>
      </c>
      <c r="F20" s="10" t="s">
        <v>80</v>
      </c>
      <c r="G20" s="6">
        <v>77.66</v>
      </c>
      <c r="H20" s="7" t="s">
        <v>96</v>
      </c>
      <c r="I20" s="6">
        <v>113.06</v>
      </c>
      <c r="J20" s="7"/>
      <c r="K20" s="6">
        <v>113.06</v>
      </c>
      <c r="L20" s="7" t="s">
        <v>32</v>
      </c>
      <c r="M20" s="56">
        <v>102.06</v>
      </c>
      <c r="N20" s="56" t="s">
        <v>32</v>
      </c>
      <c r="O20" s="6">
        <v>103.4</v>
      </c>
      <c r="P20" s="7"/>
      <c r="Q20" s="6">
        <v>112.65</v>
      </c>
      <c r="R20" s="7" t="s">
        <v>32</v>
      </c>
      <c r="S20" s="52">
        <f t="shared" si="0"/>
        <v>621.89</v>
      </c>
      <c r="T20" s="10">
        <v>1</v>
      </c>
      <c r="U20" s="10">
        <v>17</v>
      </c>
      <c r="V20" s="21">
        <f>S20*0.93</f>
        <v>578.35770000000002</v>
      </c>
      <c r="W20" s="10">
        <v>17</v>
      </c>
      <c r="X20" s="10">
        <v>9</v>
      </c>
    </row>
    <row r="21" spans="1:32" x14ac:dyDescent="0.25">
      <c r="A21" s="58" t="s">
        <v>8</v>
      </c>
      <c r="B21" s="58" t="s">
        <v>34</v>
      </c>
      <c r="C21" s="58">
        <v>6</v>
      </c>
      <c r="D21" s="19" t="s">
        <v>65</v>
      </c>
      <c r="E21" s="15" t="s">
        <v>85</v>
      </c>
      <c r="F21" s="10" t="s">
        <v>86</v>
      </c>
      <c r="G21" s="6">
        <v>76.069999999999993</v>
      </c>
      <c r="H21" s="7"/>
      <c r="I21" s="6">
        <v>128.91</v>
      </c>
      <c r="J21" s="7"/>
      <c r="K21" s="6">
        <v>124.53</v>
      </c>
      <c r="L21" s="7" t="s">
        <v>32</v>
      </c>
      <c r="M21" s="56">
        <v>115.59</v>
      </c>
      <c r="N21" s="56"/>
      <c r="O21" s="6">
        <v>122.52</v>
      </c>
      <c r="P21" s="7"/>
      <c r="Q21" s="6">
        <v>124.19</v>
      </c>
      <c r="R21" s="7"/>
      <c r="S21" s="54">
        <f t="shared" si="0"/>
        <v>691.81</v>
      </c>
      <c r="T21" s="10">
        <v>2</v>
      </c>
      <c r="U21" s="10">
        <v>18</v>
      </c>
      <c r="V21" s="21">
        <f>S21*0.86</f>
        <v>594.95659999999998</v>
      </c>
      <c r="W21" s="10">
        <v>18</v>
      </c>
      <c r="X21" s="10">
        <v>6</v>
      </c>
    </row>
    <row r="22" spans="1:32" ht="15.75" thickBot="1" x14ac:dyDescent="0.3">
      <c r="A22" s="59" t="s">
        <v>5</v>
      </c>
      <c r="B22" s="59" t="s">
        <v>61</v>
      </c>
      <c r="C22" s="59">
        <v>12</v>
      </c>
      <c r="D22" s="20" t="s">
        <v>79</v>
      </c>
      <c r="E22" s="16" t="s">
        <v>78</v>
      </c>
      <c r="F22" s="11" t="s">
        <v>81</v>
      </c>
      <c r="G22" s="8">
        <v>72.91</v>
      </c>
      <c r="H22" s="9"/>
      <c r="I22" s="8">
        <v>123.84</v>
      </c>
      <c r="J22" s="9"/>
      <c r="K22" s="8">
        <v>134.03</v>
      </c>
      <c r="L22" s="9" t="s">
        <v>96</v>
      </c>
      <c r="M22" s="57">
        <v>114.21</v>
      </c>
      <c r="N22" s="57"/>
      <c r="O22" s="8">
        <v>115.78</v>
      </c>
      <c r="P22" s="9"/>
      <c r="Q22" s="8">
        <v>131.09</v>
      </c>
      <c r="R22" s="9"/>
      <c r="S22" s="53">
        <f t="shared" si="0"/>
        <v>691.86</v>
      </c>
      <c r="T22" s="11">
        <v>1</v>
      </c>
      <c r="U22" s="11">
        <v>19</v>
      </c>
      <c r="V22" s="22">
        <f>S22*0.93</f>
        <v>643.4298</v>
      </c>
      <c r="W22" s="11">
        <v>19</v>
      </c>
      <c r="X22" s="11">
        <v>9</v>
      </c>
    </row>
    <row r="23" spans="1:32" ht="15.75" thickBot="1" x14ac:dyDescent="0.3">
      <c r="A23" s="101" t="s">
        <v>98</v>
      </c>
      <c r="B23" s="102"/>
      <c r="C23" s="79">
        <v>3</v>
      </c>
      <c r="D23" s="80" t="s">
        <v>71</v>
      </c>
      <c r="E23" s="81" t="s">
        <v>23</v>
      </c>
      <c r="F23" s="82" t="s">
        <v>72</v>
      </c>
      <c r="G23" s="83">
        <v>69.09</v>
      </c>
      <c r="H23" s="84"/>
      <c r="I23" s="83">
        <v>119.13</v>
      </c>
      <c r="J23" s="84" t="s">
        <v>32</v>
      </c>
      <c r="K23" s="83">
        <v>110.94</v>
      </c>
      <c r="L23" s="84" t="s">
        <v>32</v>
      </c>
      <c r="M23" s="85">
        <v>105.43</v>
      </c>
      <c r="N23" s="85" t="s">
        <v>97</v>
      </c>
      <c r="O23" s="83">
        <v>110.53</v>
      </c>
      <c r="P23" s="84" t="s">
        <v>97</v>
      </c>
      <c r="Q23" s="83">
        <v>119.44</v>
      </c>
      <c r="R23" s="84" t="s">
        <v>32</v>
      </c>
      <c r="S23" s="86">
        <f t="shared" si="0"/>
        <v>634.55999999999995</v>
      </c>
      <c r="T23" s="90"/>
      <c r="U23" s="91"/>
      <c r="V23" s="92"/>
      <c r="W23" s="91"/>
      <c r="X23" s="91"/>
    </row>
    <row r="25" spans="1:32" x14ac:dyDescent="0.25">
      <c r="A25" s="25" t="s">
        <v>36</v>
      </c>
      <c r="B25" s="25"/>
      <c r="C25" s="25"/>
      <c r="D25" s="26"/>
      <c r="E25" s="25" t="s">
        <v>37</v>
      </c>
      <c r="F25" s="26"/>
      <c r="G25" s="75"/>
      <c r="H25" s="26"/>
      <c r="I25" s="75"/>
      <c r="J25" s="75"/>
      <c r="K25" s="75"/>
      <c r="L25" s="75"/>
      <c r="M25" s="75"/>
      <c r="N25" s="75"/>
      <c r="O25" s="75"/>
      <c r="P25" s="26"/>
      <c r="Q25" s="75"/>
      <c r="R25" s="26"/>
      <c r="S25" s="75"/>
      <c r="T25" s="26"/>
      <c r="U25" s="26"/>
      <c r="V25" s="26"/>
      <c r="W25" s="26"/>
      <c r="X25" s="26"/>
      <c r="Y25" s="75"/>
      <c r="Z25" s="26"/>
      <c r="AA25" s="26"/>
      <c r="AB25" s="26"/>
      <c r="AC25" s="26"/>
      <c r="AD25" s="26"/>
      <c r="AE25" s="28"/>
      <c r="AF25" s="29"/>
    </row>
    <row r="26" spans="1:32" ht="18.75" x14ac:dyDescent="0.25">
      <c r="A26" s="26"/>
      <c r="B26" s="26"/>
      <c r="C26" s="26"/>
      <c r="D26" s="30"/>
      <c r="E26" s="25" t="s">
        <v>38</v>
      </c>
      <c r="F26" s="26"/>
      <c r="G26" s="75"/>
      <c r="H26" s="26"/>
      <c r="I26" s="75"/>
      <c r="J26" s="75"/>
      <c r="K26" s="75"/>
      <c r="L26" s="75"/>
      <c r="M26" s="75"/>
      <c r="N26" s="75"/>
      <c r="O26" s="75"/>
      <c r="P26" s="26"/>
      <c r="Q26" s="75"/>
      <c r="R26" s="26"/>
      <c r="S26" s="75"/>
      <c r="T26" s="26"/>
      <c r="U26" s="26"/>
      <c r="V26" s="26"/>
      <c r="W26" s="26"/>
      <c r="X26" s="26"/>
      <c r="Y26" s="75"/>
      <c r="Z26" s="26"/>
      <c r="AA26" s="26"/>
      <c r="AB26" s="26"/>
      <c r="AC26" s="26"/>
      <c r="AD26" s="26"/>
      <c r="AE26" s="75"/>
      <c r="AF26" s="30"/>
    </row>
    <row r="27" spans="1:32" ht="18.75" x14ac:dyDescent="0.25">
      <c r="A27" s="28"/>
      <c r="B27" s="75"/>
      <c r="C27" s="75"/>
      <c r="D27" s="30"/>
      <c r="E27" s="25" t="s">
        <v>39</v>
      </c>
      <c r="F27" s="26"/>
      <c r="G27" s="75"/>
      <c r="H27" s="26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30"/>
    </row>
    <row r="28" spans="1:32" ht="18.75" x14ac:dyDescent="0.25">
      <c r="A28" s="28"/>
      <c r="B28" s="75"/>
      <c r="C28" s="75"/>
      <c r="D28" s="30"/>
      <c r="E28" s="31" t="s">
        <v>40</v>
      </c>
      <c r="F28" s="26"/>
      <c r="G28" s="75"/>
      <c r="H28" s="26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30"/>
    </row>
    <row r="29" spans="1:32" ht="18.75" x14ac:dyDescent="0.25">
      <c r="A29" s="28"/>
      <c r="B29" s="75"/>
      <c r="C29" s="75"/>
      <c r="D29" s="31"/>
      <c r="E29" s="75"/>
      <c r="F29" s="26"/>
      <c r="G29" s="75"/>
      <c r="H29" s="26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30"/>
    </row>
    <row r="30" spans="1:32" ht="19.5" x14ac:dyDescent="0.3">
      <c r="A30" s="32" t="s">
        <v>63</v>
      </c>
      <c r="B30" s="33"/>
      <c r="C30" s="33"/>
      <c r="D30" s="34"/>
      <c r="E30" s="33"/>
      <c r="F30" s="34"/>
      <c r="G30" s="33"/>
      <c r="H30" s="35"/>
      <c r="I30" s="33"/>
      <c r="J30" s="33"/>
      <c r="K30" s="33"/>
      <c r="L30" s="33"/>
      <c r="M30" s="33"/>
      <c r="N30" s="33"/>
      <c r="O30" s="33"/>
      <c r="P30" s="33"/>
      <c r="Q30" s="33"/>
      <c r="R30" s="34"/>
      <c r="S30" s="33"/>
      <c r="T30" s="33"/>
      <c r="U30" s="33"/>
      <c r="V30" s="33"/>
      <c r="W30" s="33"/>
      <c r="X30" s="33"/>
      <c r="Y30" s="33"/>
      <c r="Z30" s="34"/>
      <c r="AA30" s="34"/>
      <c r="AB30" s="34"/>
      <c r="AC30" s="34"/>
      <c r="AD30" s="34"/>
      <c r="AE30" s="33"/>
      <c r="AF30" s="36"/>
    </row>
    <row r="31" spans="1:32" x14ac:dyDescent="0.25">
      <c r="A31" s="32" t="s">
        <v>64</v>
      </c>
      <c r="B31" s="75"/>
      <c r="C31" s="75"/>
      <c r="D31" s="26"/>
      <c r="E31" s="75"/>
      <c r="F31" s="26"/>
      <c r="G31" s="75"/>
      <c r="H31" s="26"/>
      <c r="I31" s="75"/>
      <c r="J31" s="75"/>
      <c r="K31" s="75"/>
      <c r="L31" s="75"/>
      <c r="M31" s="75"/>
      <c r="N31" s="75"/>
      <c r="O31" s="75"/>
      <c r="P31" s="75"/>
      <c r="Q31" s="75"/>
      <c r="R31" s="26"/>
      <c r="S31" s="75"/>
      <c r="T31" s="75"/>
      <c r="U31" s="75"/>
      <c r="V31" s="75"/>
      <c r="W31" s="75"/>
      <c r="X31" s="75"/>
      <c r="Y31" s="75"/>
      <c r="Z31" s="26"/>
      <c r="AA31" s="26"/>
      <c r="AB31" s="26"/>
      <c r="AC31" s="26"/>
      <c r="AD31" s="26"/>
      <c r="AE31" s="75"/>
      <c r="AF31" s="36"/>
    </row>
    <row r="32" spans="1:32" x14ac:dyDescent="0.25">
      <c r="A32" s="25" t="s">
        <v>41</v>
      </c>
      <c r="B32" s="75"/>
      <c r="C32" s="75"/>
      <c r="D32" s="26"/>
      <c r="E32" s="75"/>
      <c r="F32" s="26"/>
      <c r="G32" s="75"/>
      <c r="H32" s="26"/>
      <c r="I32" s="75"/>
      <c r="J32" s="75"/>
      <c r="K32" s="75"/>
      <c r="L32" s="75"/>
      <c r="M32" s="75"/>
      <c r="N32" s="75"/>
      <c r="O32" s="75"/>
      <c r="P32" s="75"/>
      <c r="Q32" s="75"/>
      <c r="R32" s="26"/>
      <c r="S32" s="75"/>
      <c r="T32" s="75"/>
      <c r="U32" s="75"/>
      <c r="V32" s="75"/>
      <c r="W32" s="75"/>
      <c r="X32" s="75"/>
      <c r="Y32" s="75"/>
      <c r="Z32" s="26"/>
      <c r="AA32" s="26"/>
      <c r="AB32" s="26"/>
      <c r="AC32" s="26"/>
      <c r="AD32" s="26"/>
      <c r="AE32" s="75"/>
      <c r="AF32" s="36"/>
    </row>
    <row r="33" spans="1:32" x14ac:dyDescent="0.25">
      <c r="A33" s="25" t="s">
        <v>56</v>
      </c>
      <c r="B33" s="75"/>
      <c r="C33" s="75"/>
      <c r="D33" s="26"/>
      <c r="E33" s="75"/>
      <c r="F33" s="26"/>
      <c r="G33" s="75"/>
      <c r="H33" s="26"/>
      <c r="I33" s="75"/>
      <c r="J33" s="75"/>
      <c r="K33" s="75"/>
      <c r="L33" s="75"/>
      <c r="M33" s="75"/>
      <c r="N33" s="75"/>
      <c r="O33" s="75"/>
      <c r="P33" s="26"/>
      <c r="Q33" s="75"/>
      <c r="R33" s="26"/>
      <c r="S33" s="75"/>
      <c r="T33" s="26"/>
      <c r="U33" s="26"/>
      <c r="V33" s="26"/>
      <c r="W33" s="26"/>
      <c r="X33" s="26"/>
      <c r="Y33" s="75"/>
      <c r="Z33" s="26"/>
      <c r="AA33" s="26"/>
      <c r="AB33" s="26"/>
      <c r="AC33" s="26"/>
      <c r="AD33" s="26"/>
      <c r="AE33" s="75"/>
      <c r="AF33" s="36"/>
    </row>
    <row r="34" spans="1:32" x14ac:dyDescent="0.25">
      <c r="A34" s="25"/>
      <c r="B34" s="75"/>
      <c r="C34" s="75"/>
      <c r="D34" s="26"/>
      <c r="E34" s="75"/>
      <c r="F34" s="26"/>
      <c r="G34" s="75"/>
      <c r="H34" s="26"/>
      <c r="I34" s="75"/>
      <c r="J34" s="75"/>
      <c r="K34" s="75"/>
      <c r="L34" s="75"/>
      <c r="M34" s="75"/>
      <c r="N34" s="75"/>
      <c r="O34" s="75"/>
      <c r="P34" s="26"/>
      <c r="Q34" s="75"/>
      <c r="R34" s="26"/>
      <c r="S34" s="75"/>
      <c r="T34" s="26"/>
      <c r="U34" s="26"/>
      <c r="V34" s="26"/>
      <c r="W34" s="26"/>
      <c r="X34" s="26"/>
      <c r="Y34" s="75"/>
      <c r="Z34" s="26"/>
      <c r="AA34" s="26"/>
      <c r="AB34" s="26"/>
      <c r="AC34" s="26"/>
      <c r="AD34" s="26"/>
      <c r="AE34" s="75"/>
      <c r="AF34" s="36"/>
    </row>
    <row r="35" spans="1:32" x14ac:dyDescent="0.25">
      <c r="A35" s="37" t="s">
        <v>95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29"/>
    </row>
    <row r="36" spans="1:32" x14ac:dyDescent="0.25">
      <c r="A36" s="37" t="s">
        <v>99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29"/>
    </row>
    <row r="37" spans="1:32" x14ac:dyDescent="0.25">
      <c r="A37" s="37" t="s">
        <v>100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29"/>
    </row>
    <row r="38" spans="1:32" x14ac:dyDescent="0.25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29"/>
    </row>
    <row r="39" spans="1:32" x14ac:dyDescent="0.25">
      <c r="A39" s="28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29"/>
    </row>
    <row r="40" spans="1:32" x14ac:dyDescent="0.25">
      <c r="A40" s="39" t="s">
        <v>42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29"/>
    </row>
    <row r="41" spans="1:32" x14ac:dyDescent="0.25">
      <c r="A41" s="39"/>
      <c r="B41" s="75"/>
      <c r="C41" s="75" t="s">
        <v>43</v>
      </c>
      <c r="D41" s="75"/>
      <c r="E41" s="75"/>
      <c r="F41" s="75"/>
      <c r="G41" s="75"/>
      <c r="H41" s="75"/>
      <c r="I41" s="40" t="s">
        <v>44</v>
      </c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29"/>
    </row>
    <row r="42" spans="1:32" x14ac:dyDescent="0.25">
      <c r="A42" s="39"/>
      <c r="B42" s="75"/>
      <c r="C42" s="75" t="s">
        <v>45</v>
      </c>
      <c r="D42" s="75"/>
      <c r="E42" s="75"/>
      <c r="F42" s="75"/>
      <c r="G42" s="75"/>
      <c r="H42" s="75"/>
      <c r="I42" s="77" t="s">
        <v>46</v>
      </c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29"/>
    </row>
    <row r="43" spans="1:32" x14ac:dyDescent="0.25">
      <c r="A43" s="93" t="s">
        <v>47</v>
      </c>
      <c r="B43" s="93"/>
      <c r="C43" s="93"/>
      <c r="D43" s="93"/>
      <c r="E43" s="93"/>
      <c r="F43" s="93"/>
      <c r="G43" s="93"/>
      <c r="H43" s="93"/>
      <c r="I43" s="99" t="s">
        <v>48</v>
      </c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</row>
    <row r="44" spans="1:32" x14ac:dyDescent="0.25">
      <c r="A44" s="93" t="s">
        <v>49</v>
      </c>
      <c r="B44" s="93"/>
      <c r="C44" s="93"/>
      <c r="D44" s="93"/>
      <c r="E44" s="93"/>
      <c r="F44" s="93"/>
      <c r="G44" s="93"/>
      <c r="H44" s="93"/>
      <c r="I44" s="94" t="s">
        <v>50</v>
      </c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</row>
    <row r="45" spans="1:32" x14ac:dyDescent="0.25">
      <c r="A45" s="93" t="s">
        <v>51</v>
      </c>
      <c r="B45" s="93"/>
      <c r="C45" s="93"/>
      <c r="D45" s="93"/>
      <c r="E45" s="93"/>
      <c r="F45" s="93"/>
      <c r="G45" s="93"/>
      <c r="H45" s="93"/>
      <c r="I45" s="94" t="s">
        <v>52</v>
      </c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</row>
    <row r="46" spans="1:32" x14ac:dyDescent="0.25">
      <c r="A46" s="43"/>
      <c r="B46" s="43"/>
      <c r="C46" s="43"/>
      <c r="D46" s="43"/>
      <c r="E46" s="43"/>
      <c r="F46" s="43"/>
      <c r="G46" s="43"/>
      <c r="H46" s="43"/>
      <c r="I46" s="43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29"/>
    </row>
    <row r="47" spans="1:32" x14ac:dyDescent="0.25">
      <c r="A47" s="39" t="s">
        <v>53</v>
      </c>
      <c r="B47" s="75"/>
      <c r="C47" s="75"/>
      <c r="D47" s="43"/>
      <c r="E47" s="43"/>
      <c r="F47" s="43"/>
      <c r="G47" s="43"/>
      <c r="H47" s="43"/>
      <c r="I47" s="43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29"/>
    </row>
    <row r="48" spans="1:32" x14ac:dyDescent="0.25">
      <c r="A48" s="93" t="s">
        <v>68</v>
      </c>
      <c r="B48" s="93"/>
      <c r="C48" s="93"/>
      <c r="D48" s="93"/>
      <c r="E48" s="93"/>
      <c r="F48" s="93"/>
      <c r="G48" s="93"/>
      <c r="H48" s="93"/>
      <c r="I48" s="74" t="s">
        <v>69</v>
      </c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45"/>
    </row>
    <row r="49" spans="1:32" x14ac:dyDescent="0.25">
      <c r="A49" s="93" t="s">
        <v>54</v>
      </c>
      <c r="B49" s="93"/>
      <c r="C49" s="93"/>
      <c r="D49" s="93"/>
      <c r="E49" s="93"/>
      <c r="F49" s="93"/>
      <c r="G49" s="93"/>
      <c r="H49" s="93"/>
      <c r="I49" s="95" t="s">
        <v>55</v>
      </c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</row>
  </sheetData>
  <sortState ref="A4:X22">
    <sortCondition ref="S4:S22"/>
  </sortState>
  <mergeCells count="29">
    <mergeCell ref="A1:X1"/>
    <mergeCell ref="A2:A3"/>
    <mergeCell ref="B2:B3"/>
    <mergeCell ref="C2:C3"/>
    <mergeCell ref="D2:D3"/>
    <mergeCell ref="E2:E3"/>
    <mergeCell ref="F2:F3"/>
    <mergeCell ref="G2:H2"/>
    <mergeCell ref="I2:J2"/>
    <mergeCell ref="K2:L2"/>
    <mergeCell ref="A49:H49"/>
    <mergeCell ref="I49:AF49"/>
    <mergeCell ref="V2:V3"/>
    <mergeCell ref="W2:W3"/>
    <mergeCell ref="X2:X3"/>
    <mergeCell ref="A23:B23"/>
    <mergeCell ref="A43:H43"/>
    <mergeCell ref="I43:AF43"/>
    <mergeCell ref="M2:N2"/>
    <mergeCell ref="O2:P2"/>
    <mergeCell ref="Q2:R2"/>
    <mergeCell ref="S2:S3"/>
    <mergeCell ref="T2:T3"/>
    <mergeCell ref="U2:U3"/>
    <mergeCell ref="A44:H44"/>
    <mergeCell ref="I44:AF44"/>
    <mergeCell ref="A45:H45"/>
    <mergeCell ref="I45:AF45"/>
    <mergeCell ref="A48:H48"/>
  </mergeCells>
  <hyperlinks>
    <hyperlink ref="I43" r:id="rId1"/>
    <hyperlink ref="I49" r:id="rId2"/>
    <hyperlink ref="I44" r:id="rId3"/>
    <hyperlink ref="I45" r:id="rId4"/>
    <hyperlink ref="I41" r:id="rId5"/>
    <hyperlink ref="I48" r:id="rId6"/>
  </hyperlinks>
  <pageMargins left="0.25" right="0.25" top="0.75" bottom="0.75" header="0.3" footer="0.3"/>
  <pageSetup paperSize="9" scale="63" orientation="landscape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Class</vt:lpstr>
      <vt:lpstr>Handicap</vt:lpstr>
      <vt:lpstr>Outright</vt:lpstr>
      <vt:lpstr>Class!Print_Area</vt:lpstr>
      <vt:lpstr>Handicap!Print_Area</vt:lpstr>
      <vt:lpstr>Outright!Print_Area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</dc:creator>
  <cp:lastModifiedBy>Nicholas</cp:lastModifiedBy>
  <cp:lastPrinted>2020-11-14T19:10:43Z</cp:lastPrinted>
  <dcterms:created xsi:type="dcterms:W3CDTF">2020-07-05T12:21:54Z</dcterms:created>
  <dcterms:modified xsi:type="dcterms:W3CDTF">2023-11-13T07:35:36Z</dcterms:modified>
</cp:coreProperties>
</file>