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icholas\FFCC\Motorkhana\Group5\"/>
    </mc:Choice>
  </mc:AlternateContent>
  <bookViews>
    <workbookView xWindow="0" yWindow="0" windowWidth="28800" windowHeight="12555"/>
  </bookViews>
  <sheets>
    <sheet name="G5 Class Results" sheetId="7" r:id="rId1"/>
    <sheet name="G5 Handicap" sheetId="13" r:id="rId2"/>
    <sheet name="G5 Outright" sheetId="12" r:id="rId3"/>
  </sheets>
  <definedNames>
    <definedName name="_xlnm._FilterDatabase" localSheetId="0" hidden="1">'G5 Class Results'!#REF!</definedName>
    <definedName name="_xlnm._FilterDatabase" localSheetId="1" hidden="1">'G5 Handicap'!#REF!</definedName>
    <definedName name="_xlnm._FilterDatabase" localSheetId="2" hidden="1">'G5 Outright'!#REF!</definedName>
    <definedName name="_xlnm.Print_Area" localSheetId="0">'G5 Class Results'!$A$1:$V$68</definedName>
    <definedName name="_xlnm.Print_Area" localSheetId="1">'G5 Handicap'!$A$1:$V$68</definedName>
    <definedName name="_xlnm.Print_Area" localSheetId="2">'G5 Outright'!$A$1:$V$68</definedName>
    <definedName name="test" localSheetId="0">'G5 Class Results'!$A$4:$V$44</definedName>
    <definedName name="test" localSheetId="1">'G5 Handicap'!$A$4:$V$44</definedName>
    <definedName name="test" localSheetId="2">'G5 Outright'!$A$4:$V$44</definedName>
    <definedName name="test">#REF!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1" i="13" l="1"/>
  <c r="T41" i="13" s="1"/>
  <c r="Q40" i="13"/>
  <c r="T40" i="13" s="1"/>
  <c r="Q39" i="13"/>
  <c r="T39" i="13" s="1"/>
  <c r="Q38" i="13"/>
  <c r="T38" i="13" s="1"/>
  <c r="Q37" i="13"/>
  <c r="T37" i="13" s="1"/>
  <c r="Q36" i="13"/>
  <c r="T36" i="13" s="1"/>
  <c r="T35" i="13"/>
  <c r="Q35" i="13"/>
  <c r="Q34" i="13"/>
  <c r="T34" i="13" s="1"/>
  <c r="Q33" i="13"/>
  <c r="T33" i="13" s="1"/>
  <c r="Q32" i="13"/>
  <c r="T32" i="13" s="1"/>
  <c r="Q31" i="13"/>
  <c r="T31" i="13" s="1"/>
  <c r="Q30" i="13"/>
  <c r="T30" i="13" s="1"/>
  <c r="Q29" i="13"/>
  <c r="T29" i="13" s="1"/>
  <c r="Q28" i="13"/>
  <c r="T28" i="13" s="1"/>
  <c r="T27" i="13"/>
  <c r="Q27" i="13"/>
  <c r="Q26" i="13"/>
  <c r="T26" i="13" s="1"/>
  <c r="Q25" i="13"/>
  <c r="T25" i="13" s="1"/>
  <c r="Q24" i="13"/>
  <c r="T24" i="13" s="1"/>
  <c r="Q23" i="13"/>
  <c r="T23" i="13" s="1"/>
  <c r="Q22" i="13"/>
  <c r="T22" i="13" s="1"/>
  <c r="Q21" i="13"/>
  <c r="T21" i="13" s="1"/>
  <c r="Q20" i="13"/>
  <c r="T20" i="13" s="1"/>
  <c r="T19" i="13"/>
  <c r="Q19" i="13"/>
  <c r="Q18" i="13"/>
  <c r="T18" i="13" s="1"/>
  <c r="Q17" i="13"/>
  <c r="T17" i="13" s="1"/>
  <c r="Q16" i="13"/>
  <c r="T16" i="13" s="1"/>
  <c r="Q15" i="13"/>
  <c r="T15" i="13" s="1"/>
  <c r="Q14" i="13"/>
  <c r="T14" i="13" s="1"/>
  <c r="Q13" i="13"/>
  <c r="T13" i="13" s="1"/>
  <c r="Q12" i="13"/>
  <c r="T12" i="13" s="1"/>
  <c r="T11" i="13"/>
  <c r="Q11" i="13"/>
  <c r="Q10" i="13"/>
  <c r="T10" i="13" s="1"/>
  <c r="Q9" i="13"/>
  <c r="T9" i="13" s="1"/>
  <c r="Q8" i="13"/>
  <c r="T8" i="13" s="1"/>
  <c r="Q7" i="13"/>
  <c r="T7" i="13" s="1"/>
  <c r="Q6" i="13"/>
  <c r="T6" i="13" s="1"/>
  <c r="Q5" i="13"/>
  <c r="T5" i="13" s="1"/>
  <c r="Q4" i="13"/>
  <c r="T4" i="13" s="1"/>
  <c r="Q41" i="12"/>
  <c r="T41" i="12" s="1"/>
  <c r="Q40" i="12"/>
  <c r="T40" i="12" s="1"/>
  <c r="Q39" i="12"/>
  <c r="T39" i="12" s="1"/>
  <c r="Q38" i="12"/>
  <c r="T38" i="12" s="1"/>
  <c r="Q37" i="12"/>
  <c r="T37" i="12" s="1"/>
  <c r="Q36" i="12"/>
  <c r="T36" i="12" s="1"/>
  <c r="Q35" i="12"/>
  <c r="T35" i="12" s="1"/>
  <c r="Q34" i="12"/>
  <c r="T34" i="12" s="1"/>
  <c r="Q33" i="12"/>
  <c r="T33" i="12" s="1"/>
  <c r="Q32" i="12"/>
  <c r="T32" i="12" s="1"/>
  <c r="Q31" i="12"/>
  <c r="T31" i="12" s="1"/>
  <c r="Q30" i="12"/>
  <c r="T30" i="12" s="1"/>
  <c r="Q29" i="12"/>
  <c r="T29" i="12" s="1"/>
  <c r="Q28" i="12"/>
  <c r="T28" i="12" s="1"/>
  <c r="Q27" i="12"/>
  <c r="T27" i="12" s="1"/>
  <c r="Q26" i="12"/>
  <c r="T26" i="12" s="1"/>
  <c r="Q25" i="12"/>
  <c r="T25" i="12" s="1"/>
  <c r="Q24" i="12"/>
  <c r="T24" i="12" s="1"/>
  <c r="Q23" i="12"/>
  <c r="T23" i="12" s="1"/>
  <c r="Q22" i="12"/>
  <c r="T22" i="12" s="1"/>
  <c r="Q21" i="12"/>
  <c r="T21" i="12" s="1"/>
  <c r="Q20" i="12"/>
  <c r="T20" i="12" s="1"/>
  <c r="Q19" i="12"/>
  <c r="T19" i="12" s="1"/>
  <c r="Q18" i="12"/>
  <c r="T18" i="12" s="1"/>
  <c r="Q17" i="12"/>
  <c r="T17" i="12" s="1"/>
  <c r="Q16" i="12"/>
  <c r="T16" i="12" s="1"/>
  <c r="Q15" i="12"/>
  <c r="T15" i="12" s="1"/>
  <c r="Q14" i="12"/>
  <c r="T14" i="12" s="1"/>
  <c r="Q13" i="12"/>
  <c r="T13" i="12" s="1"/>
  <c r="Q12" i="12"/>
  <c r="T12" i="12" s="1"/>
  <c r="Q11" i="12"/>
  <c r="T11" i="12" s="1"/>
  <c r="Q10" i="12"/>
  <c r="T10" i="12" s="1"/>
  <c r="Q9" i="12"/>
  <c r="T9" i="12" s="1"/>
  <c r="Q8" i="12"/>
  <c r="T8" i="12" s="1"/>
  <c r="Q7" i="12"/>
  <c r="T7" i="12" s="1"/>
  <c r="Q6" i="12"/>
  <c r="T6" i="12" s="1"/>
  <c r="Q5" i="12"/>
  <c r="T5" i="12" s="1"/>
  <c r="Q4" i="12"/>
  <c r="T4" i="12" s="1"/>
  <c r="Q23" i="7" l="1"/>
  <c r="T23" i="7" s="1"/>
  <c r="Q22" i="7"/>
  <c r="T22" i="7" s="1"/>
  <c r="Q36" i="7"/>
  <c r="T36" i="7" s="1"/>
  <c r="Q8" i="7"/>
  <c r="T8" i="7" s="1"/>
  <c r="Q6" i="7"/>
  <c r="T6" i="7" s="1"/>
  <c r="Q11" i="7"/>
  <c r="T11" i="7" s="1"/>
  <c r="Q13" i="7"/>
  <c r="T13" i="7" s="1"/>
  <c r="Q39" i="7"/>
  <c r="T39" i="7" s="1"/>
  <c r="Q17" i="7"/>
  <c r="T17" i="7" s="1"/>
  <c r="Q25" i="7"/>
  <c r="T25" i="7" s="1"/>
  <c r="Q29" i="7"/>
  <c r="T29" i="7" s="1"/>
  <c r="Q14" i="7"/>
  <c r="T14" i="7" s="1"/>
  <c r="Q26" i="7"/>
  <c r="T26" i="7" s="1"/>
  <c r="Q37" i="7"/>
  <c r="T37" i="7" s="1"/>
  <c r="Q4" i="7"/>
  <c r="T4" i="7" s="1"/>
  <c r="Q35" i="7"/>
  <c r="T35" i="7" s="1"/>
  <c r="Q5" i="7"/>
  <c r="T5" i="7" s="1"/>
  <c r="Q20" i="7"/>
  <c r="T20" i="7" s="1"/>
  <c r="Q15" i="7"/>
  <c r="T15" i="7" s="1"/>
  <c r="Q38" i="7"/>
  <c r="T38" i="7" s="1"/>
  <c r="Q32" i="7"/>
  <c r="T32" i="7" s="1"/>
  <c r="Q18" i="7"/>
  <c r="T18" i="7" s="1"/>
  <c r="Q34" i="7"/>
  <c r="T34" i="7" s="1"/>
  <c r="Q16" i="7"/>
  <c r="T16" i="7" s="1"/>
  <c r="Q19" i="7"/>
  <c r="T19" i="7" s="1"/>
  <c r="Q31" i="7"/>
  <c r="T31" i="7" s="1"/>
  <c r="Q33" i="7"/>
  <c r="T33" i="7" s="1"/>
  <c r="Q12" i="7"/>
  <c r="T12" i="7" s="1"/>
  <c r="Q30" i="7"/>
  <c r="T30" i="7" s="1"/>
  <c r="Q40" i="7"/>
  <c r="T40" i="7" s="1"/>
  <c r="Q9" i="7"/>
  <c r="T9" i="7" s="1"/>
  <c r="Q27" i="7"/>
  <c r="T27" i="7" s="1"/>
  <c r="Q24" i="7"/>
  <c r="T24" i="7" s="1"/>
  <c r="Q21" i="7"/>
  <c r="T21" i="7" s="1"/>
  <c r="Q28" i="7"/>
  <c r="T28" i="7" s="1"/>
  <c r="Q10" i="7"/>
  <c r="T10" i="7" s="1"/>
  <c r="Q7" i="7"/>
  <c r="T7" i="7" s="1"/>
  <c r="Q41" i="7"/>
  <c r="T41" i="7" s="1"/>
</calcChain>
</file>

<file path=xl/sharedStrings.xml><?xml version="1.0" encoding="utf-8"?>
<sst xmlns="http://schemas.openxmlformats.org/spreadsheetml/2006/main" count="798" uniqueCount="136">
  <si>
    <t>Vehicle</t>
  </si>
  <si>
    <t>Club</t>
  </si>
  <si>
    <t>A</t>
  </si>
  <si>
    <t>Class Place</t>
  </si>
  <si>
    <t>B</t>
  </si>
  <si>
    <t>Driver Name</t>
  </si>
  <si>
    <t>FFCC</t>
  </si>
  <si>
    <t>No.</t>
  </si>
  <si>
    <t>Time</t>
  </si>
  <si>
    <t>Penalty</t>
  </si>
  <si>
    <t>Total</t>
  </si>
  <si>
    <t>Outright Place</t>
  </si>
  <si>
    <t>Vehicle Class</t>
  </si>
  <si>
    <t>Handicap Place</t>
  </si>
  <si>
    <t>Handicap Time</t>
  </si>
  <si>
    <r>
      <t>Driver</t>
    </r>
    <r>
      <rPr>
        <sz val="9"/>
        <rFont val="Arial"/>
        <family val="2"/>
      </rPr>
      <t xml:space="preserve"> Class</t>
    </r>
  </si>
  <si>
    <t>Group5 Points</t>
  </si>
  <si>
    <t>F</t>
  </si>
  <si>
    <r>
      <t xml:space="preserve">Times shown </t>
    </r>
    <r>
      <rPr>
        <b/>
        <u/>
        <sz val="10"/>
        <rFont val="Arial"/>
        <family val="2"/>
      </rPr>
      <t>include</t>
    </r>
    <r>
      <rPr>
        <sz val="10"/>
        <rFont val="Arial"/>
        <family val="2"/>
      </rPr>
      <t xml:space="preserve"> penalties</t>
    </r>
  </si>
  <si>
    <t>DNS = Slowest (Clean)Time + 10 Seconds in class (or a similar class if no correct time for class).</t>
  </si>
  <si>
    <t>G (garage penalty) = + 5 Seconds     F (flag penalty) = + 5 Seconds</t>
  </si>
  <si>
    <t>WD (Including DNF or not stopping in Garage) = Faster of Slowest (Clean)Time + 5 Seconds or double fastest in class (or a similar class if no correct time for class).</t>
  </si>
  <si>
    <t>For Further Motorkhana Info, including sup regs, entry forms and results:</t>
  </si>
  <si>
    <t>Group 5 Web Page</t>
  </si>
  <si>
    <t>http://ffcc.com.au/group-5/</t>
  </si>
  <si>
    <t>Group5 Facebook Page</t>
  </si>
  <si>
    <t>https://www.facebook.com/group5vic/</t>
  </si>
  <si>
    <t>Victorian Motorkhana Website</t>
  </si>
  <si>
    <t>http://www.motorkhanavic.com.au</t>
  </si>
  <si>
    <t>Join the Facebook Victorian Motorkhana Group at…..</t>
  </si>
  <si>
    <t>https://www.facebook.com/groups/260324797429552/</t>
  </si>
  <si>
    <t>For the latest Motorkhana news by email contact Bill McCarthy…..</t>
  </si>
  <si>
    <t>mccarthy1140@bigpond.com</t>
  </si>
  <si>
    <t>For Further Motorsport Info:</t>
  </si>
  <si>
    <t>Nicholas Charrett</t>
  </si>
  <si>
    <t>Juniors &amp; Ladies total times for class results are calculated on the handicap times.</t>
  </si>
  <si>
    <t>C</t>
  </si>
  <si>
    <t>D</t>
  </si>
  <si>
    <t>Declan Webb</t>
  </si>
  <si>
    <t>E</t>
  </si>
  <si>
    <t>.</t>
  </si>
  <si>
    <t>HAC</t>
  </si>
  <si>
    <t>Sup regs and entry forms will be on the Group5 Webpage on the FFCC website listed below for further information</t>
  </si>
  <si>
    <t>J2</t>
  </si>
  <si>
    <t>J1</t>
  </si>
  <si>
    <t>Stephen Lanham</t>
  </si>
  <si>
    <t>Adam Pass</t>
  </si>
  <si>
    <t>Any queries please contact the event directors Nicholas or Bruce at ncharrett@yahoo.com.au or on 0412 175518</t>
  </si>
  <si>
    <t>DNS</t>
  </si>
  <si>
    <t>Thank you to all those who helped on the day who helped time on the day (especially those not from the host club) as well as set up and pack up.</t>
  </si>
  <si>
    <t>Check out the Motorsport Australia website at…..</t>
  </si>
  <si>
    <t>https://motorsport.org.au/</t>
  </si>
  <si>
    <t>HSCCV</t>
  </si>
  <si>
    <t>Jeff Salmon</t>
  </si>
  <si>
    <t>Thank you to all competitors who helped the day run smoothly and allow us to run all tests and still finish early.</t>
  </si>
  <si>
    <t>Fiesta XR4</t>
  </si>
  <si>
    <t>NCCA</t>
  </si>
  <si>
    <t>Swift</t>
  </si>
  <si>
    <t>Celica</t>
  </si>
  <si>
    <t>Accent</t>
  </si>
  <si>
    <t>L</t>
  </si>
  <si>
    <t>Lachlan Spiteri</t>
  </si>
  <si>
    <t>Pulsar</t>
  </si>
  <si>
    <t>DNF</t>
  </si>
  <si>
    <t>Cassandra Charrett</t>
  </si>
  <si>
    <t>Barry Giddings</t>
  </si>
  <si>
    <t>Seth McGill</t>
  </si>
  <si>
    <t>Jasmine Papageorgio</t>
  </si>
  <si>
    <t>James Ware Snr</t>
  </si>
  <si>
    <t>Gerry Justus</t>
  </si>
  <si>
    <t>James Ware Jnr</t>
  </si>
  <si>
    <t>James Pickard</t>
  </si>
  <si>
    <t>Jia Pu</t>
  </si>
  <si>
    <t>Jim Szabo</t>
  </si>
  <si>
    <t>Denis Chambers</t>
  </si>
  <si>
    <t>Jamesv Dewar</t>
  </si>
  <si>
    <t>Emma Hartley</t>
  </si>
  <si>
    <t>Mathew Webb</t>
  </si>
  <si>
    <t>Lucy Szabo</t>
  </si>
  <si>
    <t>Jachob Dynes</t>
  </si>
  <si>
    <t>Bengt Carlson</t>
  </si>
  <si>
    <t>Dion Ware</t>
  </si>
  <si>
    <t>Riley Szabo</t>
  </si>
  <si>
    <t>Ben Driscoll</t>
  </si>
  <si>
    <t>Charlie Carlston</t>
  </si>
  <si>
    <t>Ryan Ware</t>
  </si>
  <si>
    <t>David Lemottee</t>
  </si>
  <si>
    <t>Rod Bird</t>
  </si>
  <si>
    <t>Fletcher Driscoll</t>
  </si>
  <si>
    <t>Doug Edwards</t>
  </si>
  <si>
    <t>Katrina Dalgleish</t>
  </si>
  <si>
    <t>Barnabas Dean</t>
  </si>
  <si>
    <t>Benjamin Rhyder</t>
  </si>
  <si>
    <t>Mitchel Green</t>
  </si>
  <si>
    <t>James Lemottee</t>
  </si>
  <si>
    <t>Charles Mondon</t>
  </si>
  <si>
    <t>Teuku Syah</t>
  </si>
  <si>
    <t>Jacob Gordon</t>
  </si>
  <si>
    <t>Daniel Terzic</t>
  </si>
  <si>
    <t>BMW318IS</t>
  </si>
  <si>
    <t>Mercedes</t>
  </si>
  <si>
    <t>Fiesta</t>
  </si>
  <si>
    <t>Dahaitsu Sirion</t>
  </si>
  <si>
    <t>Toyota Corolla</t>
  </si>
  <si>
    <t>Nissan 350Z</t>
  </si>
  <si>
    <t>Subaru Leone</t>
  </si>
  <si>
    <t>Escort</t>
  </si>
  <si>
    <t>Falcon</t>
  </si>
  <si>
    <t>Mini</t>
  </si>
  <si>
    <t>Forester</t>
  </si>
  <si>
    <t>Excel</t>
  </si>
  <si>
    <t>WRX</t>
  </si>
  <si>
    <t>Datsun 180B</t>
  </si>
  <si>
    <t>VW Polo</t>
  </si>
  <si>
    <t>BMW323I</t>
  </si>
  <si>
    <t>BMW E30</t>
  </si>
  <si>
    <t>Commodore</t>
  </si>
  <si>
    <t>GMSC</t>
  </si>
  <si>
    <t>HRA</t>
  </si>
  <si>
    <t>TCCAV</t>
  </si>
  <si>
    <t>VMCI</t>
  </si>
  <si>
    <t>WDCC</t>
  </si>
  <si>
    <t>Run 1 Clockwise</t>
  </si>
  <si>
    <t>Run 2 AntiClockwise</t>
  </si>
  <si>
    <t>Run 3 Clockwise</t>
  </si>
  <si>
    <t>Run 4 AntiClockwise</t>
  </si>
  <si>
    <t>Run 5 Clockwise</t>
  </si>
  <si>
    <t>FF</t>
  </si>
  <si>
    <t>WRX Sti</t>
  </si>
  <si>
    <t>Pulsar GTIR</t>
  </si>
  <si>
    <t>PIARC</t>
  </si>
  <si>
    <t>L1</t>
  </si>
  <si>
    <t>The next VMC event scheduled for 2023 will be a Saturday Motorkhana on 27th May at Deniliquin run by DSCC.  Supp Regs will be available on the Victorian Motorkhana and Khanacross Facebook Group....</t>
  </si>
  <si>
    <t>The next Group 5 Non Speed event scheduled for 2023 has been postponed to later in the year, so the next event will be Rd4 and will be a Sunday khanacross on 23rd April run by PAC at Pakenham.  Supp Regs will available on the webpage / facebook shortly....</t>
  </si>
  <si>
    <t>The next WDCC/GMSC events scheduled for 2023 are April 2nd (Motorkhana Rd1) and April 16th (Khanacross Rd2)....  Supp Regs will be available through GMSC/WDCC.</t>
  </si>
  <si>
    <r>
      <t xml:space="preserve">Rd2  - GMSC / WDCC G5  Khanacross  - Avalon - Sunday 19th March 2023     </t>
    </r>
    <r>
      <rPr>
        <b/>
        <i/>
        <sz val="24"/>
        <rFont val="Arial"/>
        <family val="2"/>
      </rPr>
      <t xml:space="preserve"> PROVISIONAL RESULTS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</si>
</sst>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4" x14ac:knownFonts="1">
    <font>
      <sz val="10"/>
      <name val="Arial"/>
    </font>
    <font>
      <sz val="10"/>
      <name val="Arial"/>
      <family val="2"/>
    </font>
    <font>
      <sz val="15"/>
      <name val="Arial"/>
      <family val="2"/>
    </font>
    <font>
      <sz val="15"/>
      <name val="Arial"/>
      <family val="2"/>
    </font>
    <font>
      <sz val="10"/>
      <name val="Arial"/>
      <family val="2"/>
    </font>
    <font>
      <sz val="10"/>
      <name val="Arial"/>
      <family val="2"/>
    </font>
    <font>
      <sz val="12"/>
      <name val="Arial"/>
      <family val="2"/>
    </font>
    <font>
      <sz val="10"/>
      <name val="Arial"/>
      <family val="2"/>
    </font>
    <font>
      <sz val="11"/>
      <name val="Arial"/>
      <family val="2"/>
    </font>
    <font>
      <b/>
      <sz val="11"/>
      <name val="Arial"/>
      <family val="2"/>
    </font>
    <font>
      <b/>
      <sz val="12"/>
      <name val="Arial"/>
      <family val="2"/>
    </font>
    <font>
      <i/>
      <sz val="11"/>
      <name val="Arial"/>
      <family val="2"/>
    </font>
    <font>
      <i/>
      <sz val="8"/>
      <name val="Arial"/>
      <family val="2"/>
    </font>
    <font>
      <sz val="9"/>
      <name val="Arial"/>
      <family val="2"/>
    </font>
    <font>
      <b/>
      <sz val="24"/>
      <name val="Arial"/>
      <family val="2"/>
    </font>
    <font>
      <b/>
      <u/>
      <sz val="10"/>
      <name val="Arial"/>
      <family val="2"/>
    </font>
    <font>
      <b/>
      <sz val="10"/>
      <name val="Arial"/>
      <family val="2"/>
    </font>
    <font>
      <u/>
      <sz val="10"/>
      <color indexed="12"/>
      <name val="Arial"/>
      <family val="2"/>
    </font>
    <font>
      <b/>
      <sz val="15"/>
      <name val="Arial"/>
      <family val="2"/>
    </font>
    <font>
      <b/>
      <i/>
      <sz val="24"/>
      <name val="Arial"/>
      <family val="2"/>
    </font>
    <font>
      <b/>
      <u/>
      <sz val="10"/>
      <color indexed="12"/>
      <name val="Arial"/>
      <family val="2"/>
    </font>
    <font>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9.9948118533890809E-2"/>
        <bgColor indexed="64"/>
      </patternFill>
    </fill>
  </fills>
  <borders count="40">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style="medium">
        <color auto="1"/>
      </top>
      <bottom/>
      <diagonal/>
    </border>
    <border>
      <left/>
      <right style="medium">
        <color indexed="64"/>
      </right>
      <top/>
      <bottom/>
      <diagonal/>
    </border>
    <border>
      <left style="medium">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56">
    <xf numFmtId="0" fontId="0" fillId="0" borderId="0" xfId="0"/>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1"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8" fillId="0" borderId="0" xfId="0" applyFont="1" applyAlignment="1">
      <alignment horizontal="center"/>
    </xf>
    <xf numFmtId="0" fontId="8"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left"/>
    </xf>
    <xf numFmtId="0" fontId="8"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4" fillId="0" borderId="0" xfId="0" applyFont="1" applyAlignment="1">
      <alignment horizontal="left"/>
    </xf>
    <xf numFmtId="0" fontId="4" fillId="0" borderId="0" xfId="0" applyFont="1" applyBorder="1" applyAlignment="1">
      <alignment horizontal="left"/>
    </xf>
    <xf numFmtId="0" fontId="4" fillId="0" borderId="0" xfId="0" applyFont="1"/>
    <xf numFmtId="0" fontId="16" fillId="0" borderId="0" xfId="0" applyFont="1" applyAlignment="1">
      <alignment horizontal="center"/>
    </xf>
    <xf numFmtId="0" fontId="15" fillId="0" borderId="0" xfId="0" applyFont="1" applyFill="1" applyAlignment="1">
      <alignment horizontal="left"/>
    </xf>
    <xf numFmtId="0" fontId="4" fillId="0" borderId="0" xfId="0" applyFont="1" applyFill="1" applyBorder="1" applyAlignment="1">
      <alignment horizontal="center"/>
    </xf>
    <xf numFmtId="0" fontId="16" fillId="0" borderId="0" xfId="0" applyFont="1" applyBorder="1" applyAlignment="1">
      <alignment horizontal="left"/>
    </xf>
    <xf numFmtId="0" fontId="4" fillId="0" borderId="0" xfId="0" applyFont="1" applyBorder="1" applyAlignment="1"/>
    <xf numFmtId="0" fontId="16" fillId="0" borderId="0" xfId="0" applyFont="1" applyAlignment="1">
      <alignment horizontal="left"/>
    </xf>
    <xf numFmtId="0" fontId="16" fillId="0" borderId="0" xfId="0" applyFont="1" applyBorder="1" applyAlignment="1">
      <alignment horizontal="center"/>
    </xf>
    <xf numFmtId="0" fontId="9" fillId="0" borderId="0" xfId="0" applyFont="1" applyBorder="1" applyAlignment="1">
      <alignment horizontal="center"/>
    </xf>
    <xf numFmtId="0" fontId="18" fillId="0" borderId="0" xfId="0" applyFont="1" applyAlignment="1">
      <alignment horizontal="center"/>
    </xf>
    <xf numFmtId="0" fontId="8" fillId="0" borderId="11" xfId="0" applyFont="1" applyBorder="1" applyAlignment="1">
      <alignment horizontal="center"/>
    </xf>
    <xf numFmtId="43" fontId="8" fillId="0" borderId="9" xfId="0" applyNumberFormat="1" applyFont="1" applyBorder="1" applyAlignment="1">
      <alignment horizontal="center" vertical="center"/>
    </xf>
    <xf numFmtId="43" fontId="8" fillId="0" borderId="10" xfId="0" applyNumberFormat="1" applyFont="1" applyBorder="1" applyAlignment="1">
      <alignment horizontal="center" vertical="center"/>
    </xf>
    <xf numFmtId="43" fontId="8"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9" fillId="0" borderId="0" xfId="0" applyFont="1" applyAlignment="1">
      <alignment horizontal="center"/>
    </xf>
    <xf numFmtId="0" fontId="8" fillId="0" borderId="8" xfId="0" applyFont="1" applyBorder="1" applyAlignment="1">
      <alignment horizontal="center"/>
    </xf>
    <xf numFmtId="43" fontId="8" fillId="0" borderId="16" xfId="0" applyNumberFormat="1" applyFont="1" applyBorder="1" applyAlignment="1">
      <alignment horizontal="center" vertical="center"/>
    </xf>
    <xf numFmtId="43" fontId="8" fillId="0" borderId="15" xfId="0" applyNumberFormat="1" applyFont="1" applyBorder="1" applyAlignment="1">
      <alignment horizontal="center" vertical="center"/>
    </xf>
    <xf numFmtId="43" fontId="8"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1" fillId="0" borderId="0" xfId="0" applyFont="1" applyAlignment="1">
      <alignment horizontal="left"/>
    </xf>
    <xf numFmtId="0" fontId="4" fillId="0" borderId="0" xfId="0" applyFont="1" applyBorder="1" applyAlignment="1">
      <alignment horizontal="center"/>
    </xf>
    <xf numFmtId="0" fontId="17" fillId="0" borderId="0" xfId="1" applyBorder="1" applyAlignment="1" applyProtection="1">
      <alignment horizontal="left"/>
    </xf>
    <xf numFmtId="0" fontId="8" fillId="0" borderId="11" xfId="0" applyFont="1" applyFill="1" applyBorder="1" applyAlignment="1">
      <alignment horizontal="center"/>
    </xf>
    <xf numFmtId="43" fontId="8" fillId="0" borderId="9" xfId="0" applyNumberFormat="1" applyFont="1" applyFill="1" applyBorder="1" applyAlignment="1">
      <alignment horizontal="center" vertical="center"/>
    </xf>
    <xf numFmtId="43" fontId="8" fillId="0" borderId="10" xfId="0" applyNumberFormat="1" applyFont="1" applyFill="1" applyBorder="1" applyAlignment="1">
      <alignment horizontal="center" vertical="center"/>
    </xf>
    <xf numFmtId="43" fontId="8" fillId="0" borderId="12" xfId="0" applyNumberFormat="1" applyFont="1" applyFill="1" applyBorder="1" applyAlignment="1">
      <alignment horizontal="center" vertical="center"/>
    </xf>
    <xf numFmtId="43" fontId="8" fillId="0" borderId="20" xfId="0" applyNumberFormat="1" applyFont="1" applyFill="1" applyBorder="1" applyAlignment="1">
      <alignment horizontal="center" vertical="center"/>
    </xf>
    <xf numFmtId="43" fontId="8" fillId="0" borderId="19" xfId="0" applyNumberFormat="1" applyFont="1" applyFill="1" applyBorder="1" applyAlignment="1">
      <alignment horizontal="center" vertical="center"/>
    </xf>
    <xf numFmtId="43" fontId="8" fillId="0" borderId="21" xfId="0" applyNumberFormat="1" applyFont="1" applyFill="1" applyBorder="1" applyAlignment="1">
      <alignment horizontal="center" vertical="center"/>
    </xf>
    <xf numFmtId="43" fontId="9" fillId="0" borderId="18" xfId="0" applyNumberFormat="1" applyFont="1" applyFill="1" applyBorder="1" applyAlignment="1">
      <alignment horizontal="center" vertical="center"/>
    </xf>
    <xf numFmtId="0" fontId="8" fillId="0" borderId="18" xfId="0" applyFont="1" applyFill="1" applyBorder="1" applyAlignment="1">
      <alignment horizontal="center" vertical="center"/>
    </xf>
    <xf numFmtId="2" fontId="11" fillId="0" borderId="18" xfId="0" applyNumberFormat="1" applyFont="1" applyFill="1" applyBorder="1" applyAlignment="1">
      <alignment horizontal="center" vertical="center"/>
    </xf>
    <xf numFmtId="43" fontId="9"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2" fontId="11" fillId="0" borderId="13" xfId="0" applyNumberFormat="1" applyFont="1" applyFill="1" applyBorder="1" applyAlignment="1">
      <alignment horizontal="center" vertical="center"/>
    </xf>
    <xf numFmtId="43" fontId="9" fillId="0" borderId="22" xfId="0" applyNumberFormat="1" applyFont="1" applyFill="1" applyBorder="1" applyAlignment="1">
      <alignment horizontal="center" vertical="center"/>
    </xf>
    <xf numFmtId="0" fontId="8" fillId="0" borderId="22" xfId="0" applyFont="1" applyFill="1" applyBorder="1" applyAlignment="1">
      <alignment horizontal="center" vertical="center"/>
    </xf>
    <xf numFmtId="2" fontId="9" fillId="0" borderId="13" xfId="0" applyNumberFormat="1" applyFont="1" applyFill="1" applyBorder="1" applyAlignment="1">
      <alignment horizontal="center" vertical="center"/>
    </xf>
    <xf numFmtId="43" fontId="11" fillId="0" borderId="13" xfId="0" applyNumberFormat="1" applyFont="1" applyFill="1" applyBorder="1" applyAlignment="1">
      <alignment horizontal="center" vertical="center"/>
    </xf>
    <xf numFmtId="43" fontId="8" fillId="0" borderId="20" xfId="0" applyNumberFormat="1" applyFont="1" applyBorder="1" applyAlignment="1">
      <alignment horizontal="center" vertical="center"/>
    </xf>
    <xf numFmtId="43" fontId="8" fillId="0" borderId="19" xfId="0" applyNumberFormat="1" applyFont="1" applyBorder="1" applyAlignment="1">
      <alignment horizontal="center" vertical="center"/>
    </xf>
    <xf numFmtId="43"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43" fontId="9"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xf>
    <xf numFmtId="2" fontId="11" fillId="0" borderId="23"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2" fontId="11" fillId="0" borderId="22" xfId="0" applyNumberFormat="1" applyFont="1" applyFill="1" applyBorder="1" applyAlignment="1">
      <alignment horizontal="center" vertical="center"/>
    </xf>
    <xf numFmtId="43" fontId="8" fillId="0" borderId="17" xfId="0" applyNumberFormat="1" applyFont="1" applyFill="1" applyBorder="1" applyAlignment="1">
      <alignment horizontal="center" vertical="center"/>
    </xf>
    <xf numFmtId="43" fontId="8" fillId="0" borderId="16" xfId="0" applyNumberFormat="1" applyFont="1" applyFill="1" applyBorder="1" applyAlignment="1">
      <alignment horizontal="center" vertical="center"/>
    </xf>
    <xf numFmtId="43" fontId="8" fillId="0" borderId="15" xfId="0" applyNumberFormat="1" applyFont="1" applyFill="1" applyBorder="1" applyAlignment="1">
      <alignment horizontal="center" vertical="center"/>
    </xf>
    <xf numFmtId="2" fontId="9" fillId="0" borderId="22" xfId="0" applyNumberFormat="1" applyFont="1" applyFill="1" applyBorder="1" applyAlignment="1">
      <alignment horizontal="center" vertical="center"/>
    </xf>
    <xf numFmtId="43" fontId="11" fillId="0" borderId="18" xfId="0" applyNumberFormat="1" applyFont="1" applyFill="1" applyBorder="1" applyAlignment="1">
      <alignment horizontal="center" vertical="center"/>
    </xf>
    <xf numFmtId="43" fontId="11" fillId="0" borderId="22" xfId="0" applyNumberFormat="1" applyFont="1" applyFill="1" applyBorder="1" applyAlignment="1">
      <alignment horizontal="center" vertical="center"/>
    </xf>
    <xf numFmtId="0" fontId="20" fillId="0" borderId="0" xfId="1" applyFont="1" applyBorder="1" applyAlignment="1" applyProtection="1">
      <alignment horizontal="left"/>
    </xf>
    <xf numFmtId="0" fontId="8" fillId="0" borderId="23" xfId="0" applyFont="1" applyBorder="1" applyAlignment="1">
      <alignment horizontal="center" vertical="center"/>
    </xf>
    <xf numFmtId="43" fontId="8" fillId="0" borderId="26" xfId="0" applyNumberFormat="1" applyFont="1" applyBorder="1" applyAlignment="1">
      <alignment horizontal="center" vertical="center"/>
    </xf>
    <xf numFmtId="43" fontId="8" fillId="0" borderId="25" xfId="0" applyNumberFormat="1" applyFont="1" applyBorder="1" applyAlignment="1">
      <alignment horizontal="center" vertical="center"/>
    </xf>
    <xf numFmtId="43" fontId="8" fillId="0" borderId="27" xfId="0" applyNumberFormat="1" applyFont="1" applyBorder="1" applyAlignment="1">
      <alignment horizontal="center" vertical="center"/>
    </xf>
    <xf numFmtId="0" fontId="16" fillId="0" borderId="28" xfId="0" applyFont="1" applyBorder="1" applyAlignment="1">
      <alignment horizontal="center"/>
    </xf>
    <xf numFmtId="0" fontId="0" fillId="0" borderId="15" xfId="0" applyBorder="1" applyAlignment="1">
      <alignment horizontal="center"/>
    </xf>
    <xf numFmtId="0" fontId="16" fillId="0" borderId="29" xfId="0" applyFont="1" applyBorder="1" applyAlignment="1">
      <alignment horizontal="center"/>
    </xf>
    <xf numFmtId="0" fontId="0" fillId="0" borderId="10" xfId="0" applyBorder="1" applyAlignment="1">
      <alignment horizontal="center"/>
    </xf>
    <xf numFmtId="0" fontId="9" fillId="0" borderId="29" xfId="0" applyFont="1" applyBorder="1" applyAlignment="1">
      <alignment horizontal="center"/>
    </xf>
    <xf numFmtId="0" fontId="16" fillId="0" borderId="30" xfId="0" applyFont="1" applyBorder="1" applyAlignment="1">
      <alignment horizontal="center"/>
    </xf>
    <xf numFmtId="0" fontId="0" fillId="0" borderId="19" xfId="0" applyBorder="1" applyAlignment="1">
      <alignment horizontal="center"/>
    </xf>
    <xf numFmtId="0" fontId="16" fillId="0" borderId="31" xfId="0" applyFont="1" applyBorder="1" applyAlignment="1">
      <alignment horizontal="center"/>
    </xf>
    <xf numFmtId="0" fontId="0" fillId="0" borderId="25" xfId="0" applyBorder="1" applyAlignment="1">
      <alignment horizontal="center"/>
    </xf>
    <xf numFmtId="0" fontId="0" fillId="2" borderId="10" xfId="0" applyFill="1" applyBorder="1" applyAlignment="1">
      <alignment horizontal="center"/>
    </xf>
    <xf numFmtId="0" fontId="21" fillId="0" borderId="29" xfId="0" applyFont="1" applyBorder="1" applyAlignment="1">
      <alignment horizontal="left"/>
    </xf>
    <xf numFmtId="0" fontId="8" fillId="0" borderId="14" xfId="0" applyFont="1" applyBorder="1" applyAlignment="1">
      <alignment horizontal="center"/>
    </xf>
    <xf numFmtId="43" fontId="8" fillId="0" borderId="26" xfId="0" applyNumberFormat="1" applyFont="1" applyFill="1" applyBorder="1" applyAlignment="1">
      <alignment horizontal="center" vertical="center"/>
    </xf>
    <xf numFmtId="43" fontId="8" fillId="0" borderId="25" xfId="0" applyNumberFormat="1" applyFont="1" applyFill="1" applyBorder="1" applyAlignment="1">
      <alignment horizontal="center" vertical="center"/>
    </xf>
    <xf numFmtId="43" fontId="8" fillId="0" borderId="27" xfId="0" applyNumberFormat="1" applyFont="1" applyFill="1" applyBorder="1" applyAlignment="1">
      <alignment horizontal="center" vertical="center"/>
    </xf>
    <xf numFmtId="0" fontId="8" fillId="0" borderId="24" xfId="0" applyFont="1" applyBorder="1" applyAlignment="1">
      <alignment horizontal="center"/>
    </xf>
    <xf numFmtId="0" fontId="0" fillId="2" borderId="36" xfId="0" applyFill="1" applyBorder="1" applyAlignment="1">
      <alignment horizontal="center"/>
    </xf>
    <xf numFmtId="0" fontId="8" fillId="0" borderId="37" xfId="0" applyFont="1" applyBorder="1" applyAlignment="1">
      <alignment horizontal="center"/>
    </xf>
    <xf numFmtId="43" fontId="9" fillId="0" borderId="39" xfId="0" applyNumberFormat="1" applyFont="1" applyFill="1" applyBorder="1" applyAlignment="1">
      <alignment horizontal="center" vertical="center"/>
    </xf>
    <xf numFmtId="0" fontId="8" fillId="0" borderId="39" xfId="0" applyFont="1" applyFill="1" applyBorder="1" applyAlignment="1">
      <alignment horizontal="center" vertical="center"/>
    </xf>
    <xf numFmtId="2" fontId="11" fillId="0" borderId="39" xfId="0" applyNumberFormat="1" applyFont="1" applyFill="1" applyBorder="1" applyAlignment="1">
      <alignment horizontal="center" vertical="center"/>
    </xf>
    <xf numFmtId="0" fontId="9" fillId="0" borderId="30" xfId="0" applyFont="1" applyBorder="1" applyAlignment="1">
      <alignment horizontal="center"/>
    </xf>
    <xf numFmtId="0" fontId="16" fillId="0" borderId="35" xfId="0" applyFont="1" applyBorder="1" applyAlignment="1">
      <alignment horizontal="center"/>
    </xf>
    <xf numFmtId="0" fontId="0" fillId="0" borderId="36" xfId="0" applyBorder="1" applyAlignment="1">
      <alignment horizontal="center"/>
    </xf>
    <xf numFmtId="43" fontId="8" fillId="0" borderId="38"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2" fontId="9" fillId="0" borderId="23" xfId="0" applyNumberFormat="1" applyFont="1" applyFill="1" applyBorder="1" applyAlignment="1">
      <alignment horizontal="center" vertical="center"/>
    </xf>
    <xf numFmtId="43" fontId="11" fillId="0" borderId="39" xfId="0" applyNumberFormat="1" applyFont="1" applyFill="1" applyBorder="1" applyAlignment="1">
      <alignment horizontal="center" vertical="center"/>
    </xf>
    <xf numFmtId="43" fontId="11" fillId="0" borderId="23" xfId="0" applyNumberFormat="1" applyFont="1" applyFill="1" applyBorder="1" applyAlignment="1">
      <alignment horizontal="center" vertical="center"/>
    </xf>
    <xf numFmtId="0" fontId="22" fillId="0" borderId="28" xfId="0" applyFont="1" applyBorder="1" applyAlignment="1">
      <alignment horizontal="left"/>
    </xf>
    <xf numFmtId="0" fontId="23" fillId="0" borderId="29" xfId="0" applyFont="1" applyBorder="1" applyAlignment="1">
      <alignment horizontal="left"/>
    </xf>
    <xf numFmtId="0" fontId="23" fillId="0" borderId="30" xfId="0" applyFont="1" applyBorder="1" applyAlignment="1">
      <alignment horizontal="left"/>
    </xf>
    <xf numFmtId="0" fontId="22" fillId="0" borderId="35" xfId="0" applyFont="1" applyBorder="1" applyAlignment="1">
      <alignment horizontal="left"/>
    </xf>
    <xf numFmtId="0" fontId="23" fillId="0" borderId="31" xfId="0" applyFont="1" applyBorder="1" applyAlignment="1">
      <alignment horizontal="left"/>
    </xf>
    <xf numFmtId="0" fontId="9" fillId="0" borderId="28" xfId="0" applyFont="1" applyBorder="1" applyAlignment="1">
      <alignment horizontal="center"/>
    </xf>
    <xf numFmtId="0" fontId="0" fillId="2" borderId="15" xfId="0" applyFill="1" applyBorder="1" applyAlignment="1">
      <alignment horizontal="center"/>
    </xf>
    <xf numFmtId="0" fontId="0" fillId="2" borderId="25" xfId="0" applyFill="1" applyBorder="1" applyAlignment="1">
      <alignment horizontal="center"/>
    </xf>
    <xf numFmtId="0" fontId="0" fillId="2" borderId="19" xfId="0" applyFill="1" applyBorder="1" applyAlignment="1">
      <alignment horizontal="center"/>
    </xf>
    <xf numFmtId="0" fontId="23" fillId="0" borderId="28" xfId="0" applyFont="1" applyBorder="1" applyAlignment="1">
      <alignment horizontal="left"/>
    </xf>
    <xf numFmtId="0" fontId="22" fillId="0" borderId="30" xfId="0" applyFont="1" applyBorder="1" applyAlignment="1">
      <alignment horizontal="left"/>
    </xf>
    <xf numFmtId="43" fontId="8" fillId="0" borderId="34" xfId="0" applyNumberFormat="1" applyFont="1" applyFill="1" applyBorder="1" applyAlignment="1">
      <alignment horizontal="center" vertical="center"/>
    </xf>
    <xf numFmtId="43" fontId="8" fillId="0" borderId="36" xfId="0" applyNumberFormat="1" applyFont="1" applyFill="1" applyBorder="1" applyAlignment="1">
      <alignment horizontal="center" vertical="center"/>
    </xf>
    <xf numFmtId="0" fontId="9" fillId="0" borderId="31" xfId="0" applyFont="1" applyBorder="1" applyAlignment="1">
      <alignment horizontal="center"/>
    </xf>
    <xf numFmtId="0" fontId="8" fillId="0" borderId="8" xfId="0" applyFont="1" applyFill="1" applyBorder="1" applyAlignment="1">
      <alignment horizontal="center"/>
    </xf>
    <xf numFmtId="2" fontId="8" fillId="0" borderId="13" xfId="0" applyNumberFormat="1" applyFont="1" applyFill="1" applyBorder="1" applyAlignment="1">
      <alignment horizontal="center" vertical="center"/>
    </xf>
    <xf numFmtId="0" fontId="3" fillId="3" borderId="0" xfId="0" applyFont="1" applyFill="1" applyAlignment="1">
      <alignment horizontal="center"/>
    </xf>
    <xf numFmtId="0" fontId="16" fillId="4" borderId="32" xfId="0" applyFont="1" applyFill="1" applyBorder="1" applyAlignment="1">
      <alignment horizontal="center"/>
    </xf>
    <xf numFmtId="0" fontId="16" fillId="4" borderId="5" xfId="0" applyFont="1" applyFill="1" applyBorder="1" applyAlignment="1">
      <alignment horizontal="center"/>
    </xf>
    <xf numFmtId="0" fontId="16" fillId="4" borderId="0" xfId="0" applyFont="1" applyFill="1" applyBorder="1" applyAlignment="1">
      <alignment horizontal="center"/>
    </xf>
    <xf numFmtId="0" fontId="16" fillId="4" borderId="33" xfId="0" applyFont="1" applyFill="1" applyBorder="1" applyAlignment="1">
      <alignment horizontal="center"/>
    </xf>
    <xf numFmtId="0" fontId="4" fillId="0" borderId="0" xfId="0" applyFont="1" applyBorder="1" applyAlignment="1">
      <alignment horizontal="center"/>
    </xf>
    <xf numFmtId="0" fontId="17" fillId="0" borderId="0" xfId="1" applyBorder="1" applyAlignment="1" applyProtection="1">
      <alignment horizontal="left"/>
    </xf>
    <xf numFmtId="43" fontId="8" fillId="0" borderId="18" xfId="0" applyNumberFormat="1" applyFont="1" applyFill="1" applyBorder="1" applyAlignment="1">
      <alignment horizontal="center" vertical="center"/>
    </xf>
    <xf numFmtId="43" fontId="8" fillId="0" borderId="13" xfId="0" applyNumberFormat="1" applyFont="1" applyFill="1" applyBorder="1" applyAlignment="1">
      <alignment horizontal="center" vertical="center"/>
    </xf>
    <xf numFmtId="43" fontId="8" fillId="0" borderId="22" xfId="0" applyNumberFormat="1" applyFont="1" applyFill="1" applyBorder="1" applyAlignment="1">
      <alignment horizontal="center" vertical="center"/>
    </xf>
    <xf numFmtId="0" fontId="4" fillId="0" borderId="0" xfId="0" applyFont="1" applyBorder="1" applyAlignment="1">
      <alignment horizontal="center"/>
    </xf>
    <xf numFmtId="0" fontId="17" fillId="0" borderId="0" xfId="1" applyBorder="1" applyAlignment="1" applyProtection="1">
      <alignment horizontal="left"/>
    </xf>
    <xf numFmtId="0" fontId="17" fillId="0" borderId="0" xfId="1" applyFont="1" applyBorder="1" applyAlignment="1" applyProtection="1">
      <alignment horizontal="left"/>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Border="1" applyAlignment="1">
      <alignment horizontal="center"/>
    </xf>
    <xf numFmtId="0" fontId="17" fillId="0" borderId="0" xfId="1" applyFill="1" applyBorder="1" applyAlignment="1" applyProtection="1">
      <alignment horizontal="left"/>
    </xf>
    <xf numFmtId="0" fontId="17" fillId="0" borderId="0" xfId="1" applyFont="1" applyFill="1" applyBorder="1" applyAlignment="1" applyProtection="1">
      <alignment horizontal="left"/>
    </xf>
    <xf numFmtId="0" fontId="14" fillId="0" borderId="4" xfId="0" applyFont="1" applyBorder="1" applyAlignment="1">
      <alignment horizont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http://wdcc.com.au/wp-content/uploads/2009/09/WDCC-Single-Logo.jpg" TargetMode="External"/><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http://gmsc.com.au/wp-content/uploads/2017/10/GMSC-Banner.jpg" TargetMode="Externa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http://wdcc.com.au/wp-content/uploads/2009/09/WDCC-Single-Logo.jpg" TargetMode="External"/><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http://gmsc.com.au/wp-content/uploads/2017/10/GMSC-Banner.jpg" TargetMode="External"/><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http://wdcc.com.au/wp-content/uploads/2009/09/WDCC-Single-Logo.jpg" TargetMode="External"/><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http://gmsc.com.au/wp-content/uploads/2017/10/GMSC-Banner.jpg"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59</xdr:row>
      <xdr:rowOff>0</xdr:rowOff>
    </xdr:from>
    <xdr:to>
      <xdr:col>1</xdr:col>
      <xdr:colOff>0</xdr:colOff>
      <xdr:row>59</xdr:row>
      <xdr:rowOff>0</xdr:rowOff>
    </xdr:to>
    <xdr:grpSp>
      <xdr:nvGrpSpPr>
        <xdr:cNvPr id="2" name="Group 7">
          <a:extLst>
            <a:ext uri="{FF2B5EF4-FFF2-40B4-BE49-F238E27FC236}">
              <a16:creationId xmlns:a16="http://schemas.microsoft.com/office/drawing/2014/main" xmlns="" id="{00000000-0008-0000-0000-000002000000}"/>
            </a:ext>
          </a:extLst>
        </xdr:cNvPr>
        <xdr:cNvGrpSpPr>
          <a:grpSpLocks/>
        </xdr:cNvGrpSpPr>
      </xdr:nvGrpSpPr>
      <xdr:grpSpPr bwMode="auto">
        <a:xfrm>
          <a:off x="612321" y="15811500"/>
          <a:ext cx="0" cy="0"/>
          <a:chOff x="1968" y="912"/>
          <a:chExt cx="240" cy="576"/>
        </a:xfrm>
      </xdr:grpSpPr>
      <xdr:sp macro="" textlink="">
        <xdr:nvSpPr>
          <xdr:cNvPr id="3" name="Line 8">
            <a:extLst>
              <a:ext uri="{FF2B5EF4-FFF2-40B4-BE49-F238E27FC236}">
                <a16:creationId xmlns:a16="http://schemas.microsoft.com/office/drawing/2014/main" xmlns=""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6</xdr:col>
      <xdr:colOff>571499</xdr:colOff>
      <xdr:row>0</xdr:row>
      <xdr:rowOff>162341</xdr:rowOff>
    </xdr:from>
    <xdr:to>
      <xdr:col>10</xdr:col>
      <xdr:colOff>167821</xdr:colOff>
      <xdr:row>0</xdr:row>
      <xdr:rowOff>912508</xdr:rowOff>
    </xdr:to>
    <xdr:pic>
      <xdr:nvPicPr>
        <xdr:cNvPr id="5" name="Picture 39">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5678" y="162341"/>
          <a:ext cx="2100036"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58</xdr:row>
      <xdr:rowOff>0</xdr:rowOff>
    </xdr:from>
    <xdr:to>
      <xdr:col>1</xdr:col>
      <xdr:colOff>0</xdr:colOff>
      <xdr:row>58</xdr:row>
      <xdr:rowOff>0</xdr:rowOff>
    </xdr:to>
    <xdr:grpSp>
      <xdr:nvGrpSpPr>
        <xdr:cNvPr id="7" name="Group 17">
          <a:extLst>
            <a:ext uri="{FF2B5EF4-FFF2-40B4-BE49-F238E27FC236}">
              <a16:creationId xmlns:a16="http://schemas.microsoft.com/office/drawing/2014/main" xmlns="" id="{00000000-0008-0000-0000-000007000000}"/>
            </a:ext>
          </a:extLst>
        </xdr:cNvPr>
        <xdr:cNvGrpSpPr>
          <a:grpSpLocks/>
        </xdr:cNvGrpSpPr>
      </xdr:nvGrpSpPr>
      <xdr:grpSpPr bwMode="auto">
        <a:xfrm>
          <a:off x="612321" y="15566571"/>
          <a:ext cx="0" cy="0"/>
          <a:chOff x="1968" y="912"/>
          <a:chExt cx="240" cy="576"/>
        </a:xfrm>
      </xdr:grpSpPr>
      <xdr:sp macro="" textlink="">
        <xdr:nvSpPr>
          <xdr:cNvPr id="8" name="Line 18">
            <a:extLst>
              <a:ext uri="{FF2B5EF4-FFF2-40B4-BE49-F238E27FC236}">
                <a16:creationId xmlns:a16="http://schemas.microsoft.com/office/drawing/2014/main" xmlns=""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AutoShape 19">
            <a:extLst>
              <a:ext uri="{FF2B5EF4-FFF2-40B4-BE49-F238E27FC236}">
                <a16:creationId xmlns:a16="http://schemas.microsoft.com/office/drawing/2014/main" xmlns=""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58</xdr:row>
      <xdr:rowOff>0</xdr:rowOff>
    </xdr:from>
    <xdr:to>
      <xdr:col>1</xdr:col>
      <xdr:colOff>0</xdr:colOff>
      <xdr:row>58</xdr:row>
      <xdr:rowOff>0</xdr:rowOff>
    </xdr:to>
    <xdr:grpSp>
      <xdr:nvGrpSpPr>
        <xdr:cNvPr id="10" name="Group 17">
          <a:extLst>
            <a:ext uri="{FF2B5EF4-FFF2-40B4-BE49-F238E27FC236}">
              <a16:creationId xmlns:a16="http://schemas.microsoft.com/office/drawing/2014/main" xmlns="" id="{00000000-0008-0000-0000-00000A000000}"/>
            </a:ext>
          </a:extLst>
        </xdr:cNvPr>
        <xdr:cNvGrpSpPr>
          <a:grpSpLocks/>
        </xdr:cNvGrpSpPr>
      </xdr:nvGrpSpPr>
      <xdr:grpSpPr bwMode="auto">
        <a:xfrm>
          <a:off x="612321" y="15566571"/>
          <a:ext cx="0" cy="0"/>
          <a:chOff x="1968" y="912"/>
          <a:chExt cx="240" cy="576"/>
        </a:xfrm>
      </xdr:grpSpPr>
      <xdr:sp macro="" textlink="">
        <xdr:nvSpPr>
          <xdr:cNvPr id="11" name="Line 18">
            <a:extLst>
              <a:ext uri="{FF2B5EF4-FFF2-40B4-BE49-F238E27FC236}">
                <a16:creationId xmlns:a16="http://schemas.microsoft.com/office/drawing/2014/main" xmlns=""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9">
            <a:extLst>
              <a:ext uri="{FF2B5EF4-FFF2-40B4-BE49-F238E27FC236}">
                <a16:creationId xmlns:a16="http://schemas.microsoft.com/office/drawing/2014/main" xmlns=""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0</xdr:col>
      <xdr:colOff>81643</xdr:colOff>
      <xdr:row>0</xdr:row>
      <xdr:rowOff>54429</xdr:rowOff>
    </xdr:from>
    <xdr:to>
      <xdr:col>2</xdr:col>
      <xdr:colOff>176893</xdr:colOff>
      <xdr:row>0</xdr:row>
      <xdr:rowOff>911679</xdr:rowOff>
    </xdr:to>
    <xdr:pic>
      <xdr:nvPicPr>
        <xdr:cNvPr id="13" name="Picture 12" descr="WDCC - Single Log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1643" y="54429"/>
          <a:ext cx="1333500" cy="857250"/>
        </a:xfrm>
        <a:prstGeom prst="rect">
          <a:avLst/>
        </a:prstGeom>
        <a:noFill/>
        <a:ln>
          <a:noFill/>
        </a:ln>
      </xdr:spPr>
    </xdr:pic>
    <xdr:clientData/>
  </xdr:twoCellAnchor>
  <xdr:twoCellAnchor editAs="oneCell">
    <xdr:from>
      <xdr:col>18</xdr:col>
      <xdr:colOff>65678</xdr:colOff>
      <xdr:row>0</xdr:row>
      <xdr:rowOff>299811</xdr:rowOff>
    </xdr:from>
    <xdr:to>
      <xdr:col>20</xdr:col>
      <xdr:colOff>718821</xdr:colOff>
      <xdr:row>0</xdr:row>
      <xdr:rowOff>751296</xdr:rowOff>
    </xdr:to>
    <xdr:pic>
      <xdr:nvPicPr>
        <xdr:cNvPr id="15" name="Picture 14" descr="Geelong Motorsport Club">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223785" y="299811"/>
          <a:ext cx="2095500" cy="4514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59</xdr:row>
      <xdr:rowOff>0</xdr:rowOff>
    </xdr:from>
    <xdr:to>
      <xdr:col>1</xdr:col>
      <xdr:colOff>0</xdr:colOff>
      <xdr:row>59</xdr:row>
      <xdr:rowOff>0</xdr:rowOff>
    </xdr:to>
    <xdr:grpSp>
      <xdr:nvGrpSpPr>
        <xdr:cNvPr id="2" name="Group 7">
          <a:extLst>
            <a:ext uri="{FF2B5EF4-FFF2-40B4-BE49-F238E27FC236}">
              <a16:creationId xmlns:a16="http://schemas.microsoft.com/office/drawing/2014/main" xmlns="" id="{00000000-0008-0000-0000-000002000000}"/>
            </a:ext>
          </a:extLst>
        </xdr:cNvPr>
        <xdr:cNvGrpSpPr>
          <a:grpSpLocks/>
        </xdr:cNvGrpSpPr>
      </xdr:nvGrpSpPr>
      <xdr:grpSpPr bwMode="auto">
        <a:xfrm>
          <a:off x="612321" y="15797893"/>
          <a:ext cx="0" cy="0"/>
          <a:chOff x="1968" y="912"/>
          <a:chExt cx="240" cy="576"/>
        </a:xfrm>
      </xdr:grpSpPr>
      <xdr:sp macro="" textlink="">
        <xdr:nvSpPr>
          <xdr:cNvPr id="3" name="Line 8">
            <a:extLst>
              <a:ext uri="{FF2B5EF4-FFF2-40B4-BE49-F238E27FC236}">
                <a16:creationId xmlns:a16="http://schemas.microsoft.com/office/drawing/2014/main" xmlns=""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6</xdr:col>
      <xdr:colOff>571499</xdr:colOff>
      <xdr:row>0</xdr:row>
      <xdr:rowOff>162341</xdr:rowOff>
    </xdr:from>
    <xdr:to>
      <xdr:col>10</xdr:col>
      <xdr:colOff>167821</xdr:colOff>
      <xdr:row>0</xdr:row>
      <xdr:rowOff>912508</xdr:rowOff>
    </xdr:to>
    <xdr:pic>
      <xdr:nvPicPr>
        <xdr:cNvPr id="5" name="Picture 39">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4" y="162341"/>
          <a:ext cx="2091872"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58</xdr:row>
      <xdr:rowOff>0</xdr:rowOff>
    </xdr:from>
    <xdr:to>
      <xdr:col>1</xdr:col>
      <xdr:colOff>0</xdr:colOff>
      <xdr:row>58</xdr:row>
      <xdr:rowOff>0</xdr:rowOff>
    </xdr:to>
    <xdr:grpSp>
      <xdr:nvGrpSpPr>
        <xdr:cNvPr id="6" name="Group 17">
          <a:extLst>
            <a:ext uri="{FF2B5EF4-FFF2-40B4-BE49-F238E27FC236}">
              <a16:creationId xmlns:a16="http://schemas.microsoft.com/office/drawing/2014/main" xmlns="" id="{00000000-0008-0000-0000-000007000000}"/>
            </a:ext>
          </a:extLst>
        </xdr:cNvPr>
        <xdr:cNvGrpSpPr>
          <a:grpSpLocks/>
        </xdr:cNvGrpSpPr>
      </xdr:nvGrpSpPr>
      <xdr:grpSpPr bwMode="auto">
        <a:xfrm>
          <a:off x="612321" y="15552964"/>
          <a:ext cx="0" cy="0"/>
          <a:chOff x="1968" y="912"/>
          <a:chExt cx="240" cy="576"/>
        </a:xfrm>
      </xdr:grpSpPr>
      <xdr:sp macro="" textlink="">
        <xdr:nvSpPr>
          <xdr:cNvPr id="7" name="Line 18">
            <a:extLst>
              <a:ext uri="{FF2B5EF4-FFF2-40B4-BE49-F238E27FC236}">
                <a16:creationId xmlns:a16="http://schemas.microsoft.com/office/drawing/2014/main" xmlns=""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a16="http://schemas.microsoft.com/office/drawing/2014/main" xmlns=""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58</xdr:row>
      <xdr:rowOff>0</xdr:rowOff>
    </xdr:from>
    <xdr:to>
      <xdr:col>1</xdr:col>
      <xdr:colOff>0</xdr:colOff>
      <xdr:row>58</xdr:row>
      <xdr:rowOff>0</xdr:rowOff>
    </xdr:to>
    <xdr:grpSp>
      <xdr:nvGrpSpPr>
        <xdr:cNvPr id="9" name="Group 17">
          <a:extLst>
            <a:ext uri="{FF2B5EF4-FFF2-40B4-BE49-F238E27FC236}">
              <a16:creationId xmlns:a16="http://schemas.microsoft.com/office/drawing/2014/main" xmlns="" id="{00000000-0008-0000-0000-00000A000000}"/>
            </a:ext>
          </a:extLst>
        </xdr:cNvPr>
        <xdr:cNvGrpSpPr>
          <a:grpSpLocks/>
        </xdr:cNvGrpSpPr>
      </xdr:nvGrpSpPr>
      <xdr:grpSpPr bwMode="auto">
        <a:xfrm>
          <a:off x="612321" y="15552964"/>
          <a:ext cx="0" cy="0"/>
          <a:chOff x="1968" y="912"/>
          <a:chExt cx="240" cy="576"/>
        </a:xfrm>
      </xdr:grpSpPr>
      <xdr:sp macro="" textlink="">
        <xdr:nvSpPr>
          <xdr:cNvPr id="10" name="Line 18">
            <a:extLst>
              <a:ext uri="{FF2B5EF4-FFF2-40B4-BE49-F238E27FC236}">
                <a16:creationId xmlns:a16="http://schemas.microsoft.com/office/drawing/2014/main" xmlns=""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a16="http://schemas.microsoft.com/office/drawing/2014/main" xmlns=""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0</xdr:col>
      <xdr:colOff>81643</xdr:colOff>
      <xdr:row>0</xdr:row>
      <xdr:rowOff>54429</xdr:rowOff>
    </xdr:from>
    <xdr:to>
      <xdr:col>2</xdr:col>
      <xdr:colOff>176893</xdr:colOff>
      <xdr:row>0</xdr:row>
      <xdr:rowOff>911679</xdr:rowOff>
    </xdr:to>
    <xdr:pic>
      <xdr:nvPicPr>
        <xdr:cNvPr id="12" name="Picture 11" descr="WDCC - Single Log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1643" y="54429"/>
          <a:ext cx="1323975" cy="857250"/>
        </a:xfrm>
        <a:prstGeom prst="rect">
          <a:avLst/>
        </a:prstGeom>
        <a:noFill/>
        <a:ln>
          <a:noFill/>
        </a:ln>
      </xdr:spPr>
    </xdr:pic>
    <xdr:clientData/>
  </xdr:twoCellAnchor>
  <xdr:twoCellAnchor editAs="oneCell">
    <xdr:from>
      <xdr:col>18</xdr:col>
      <xdr:colOff>65678</xdr:colOff>
      <xdr:row>0</xdr:row>
      <xdr:rowOff>299811</xdr:rowOff>
    </xdr:from>
    <xdr:to>
      <xdr:col>20</xdr:col>
      <xdr:colOff>718821</xdr:colOff>
      <xdr:row>0</xdr:row>
      <xdr:rowOff>751296</xdr:rowOff>
    </xdr:to>
    <xdr:pic>
      <xdr:nvPicPr>
        <xdr:cNvPr id="13" name="Picture 12" descr="Geelong Motorsport Club">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191128" y="299811"/>
          <a:ext cx="2100943" cy="4514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59</xdr:row>
      <xdr:rowOff>0</xdr:rowOff>
    </xdr:from>
    <xdr:to>
      <xdr:col>1</xdr:col>
      <xdr:colOff>0</xdr:colOff>
      <xdr:row>59</xdr:row>
      <xdr:rowOff>0</xdr:rowOff>
    </xdr:to>
    <xdr:grpSp>
      <xdr:nvGrpSpPr>
        <xdr:cNvPr id="2" name="Group 7">
          <a:extLst>
            <a:ext uri="{FF2B5EF4-FFF2-40B4-BE49-F238E27FC236}">
              <a16:creationId xmlns:a16="http://schemas.microsoft.com/office/drawing/2014/main" xmlns="" id="{00000000-0008-0000-0000-000002000000}"/>
            </a:ext>
          </a:extLst>
        </xdr:cNvPr>
        <xdr:cNvGrpSpPr>
          <a:grpSpLocks/>
        </xdr:cNvGrpSpPr>
      </xdr:nvGrpSpPr>
      <xdr:grpSpPr bwMode="auto">
        <a:xfrm>
          <a:off x="612321" y="15797893"/>
          <a:ext cx="0" cy="0"/>
          <a:chOff x="1968" y="912"/>
          <a:chExt cx="240" cy="576"/>
        </a:xfrm>
      </xdr:grpSpPr>
      <xdr:sp macro="" textlink="">
        <xdr:nvSpPr>
          <xdr:cNvPr id="3" name="Line 8">
            <a:extLst>
              <a:ext uri="{FF2B5EF4-FFF2-40B4-BE49-F238E27FC236}">
                <a16:creationId xmlns:a16="http://schemas.microsoft.com/office/drawing/2014/main" xmlns=""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6</xdr:col>
      <xdr:colOff>571499</xdr:colOff>
      <xdr:row>0</xdr:row>
      <xdr:rowOff>162341</xdr:rowOff>
    </xdr:from>
    <xdr:to>
      <xdr:col>10</xdr:col>
      <xdr:colOff>167821</xdr:colOff>
      <xdr:row>0</xdr:row>
      <xdr:rowOff>912508</xdr:rowOff>
    </xdr:to>
    <xdr:pic>
      <xdr:nvPicPr>
        <xdr:cNvPr id="5" name="Picture 39">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4" y="162341"/>
          <a:ext cx="2091872"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58</xdr:row>
      <xdr:rowOff>0</xdr:rowOff>
    </xdr:from>
    <xdr:to>
      <xdr:col>1</xdr:col>
      <xdr:colOff>0</xdr:colOff>
      <xdr:row>58</xdr:row>
      <xdr:rowOff>0</xdr:rowOff>
    </xdr:to>
    <xdr:grpSp>
      <xdr:nvGrpSpPr>
        <xdr:cNvPr id="6" name="Group 17">
          <a:extLst>
            <a:ext uri="{FF2B5EF4-FFF2-40B4-BE49-F238E27FC236}">
              <a16:creationId xmlns:a16="http://schemas.microsoft.com/office/drawing/2014/main" xmlns="" id="{00000000-0008-0000-0000-000007000000}"/>
            </a:ext>
          </a:extLst>
        </xdr:cNvPr>
        <xdr:cNvGrpSpPr>
          <a:grpSpLocks/>
        </xdr:cNvGrpSpPr>
      </xdr:nvGrpSpPr>
      <xdr:grpSpPr bwMode="auto">
        <a:xfrm>
          <a:off x="612321" y="15552964"/>
          <a:ext cx="0" cy="0"/>
          <a:chOff x="1968" y="912"/>
          <a:chExt cx="240" cy="576"/>
        </a:xfrm>
      </xdr:grpSpPr>
      <xdr:sp macro="" textlink="">
        <xdr:nvSpPr>
          <xdr:cNvPr id="7" name="Line 18">
            <a:extLst>
              <a:ext uri="{FF2B5EF4-FFF2-40B4-BE49-F238E27FC236}">
                <a16:creationId xmlns:a16="http://schemas.microsoft.com/office/drawing/2014/main" xmlns=""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a16="http://schemas.microsoft.com/office/drawing/2014/main" xmlns=""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58</xdr:row>
      <xdr:rowOff>0</xdr:rowOff>
    </xdr:from>
    <xdr:to>
      <xdr:col>1</xdr:col>
      <xdr:colOff>0</xdr:colOff>
      <xdr:row>58</xdr:row>
      <xdr:rowOff>0</xdr:rowOff>
    </xdr:to>
    <xdr:grpSp>
      <xdr:nvGrpSpPr>
        <xdr:cNvPr id="9" name="Group 17">
          <a:extLst>
            <a:ext uri="{FF2B5EF4-FFF2-40B4-BE49-F238E27FC236}">
              <a16:creationId xmlns:a16="http://schemas.microsoft.com/office/drawing/2014/main" xmlns="" id="{00000000-0008-0000-0000-00000A000000}"/>
            </a:ext>
          </a:extLst>
        </xdr:cNvPr>
        <xdr:cNvGrpSpPr>
          <a:grpSpLocks/>
        </xdr:cNvGrpSpPr>
      </xdr:nvGrpSpPr>
      <xdr:grpSpPr bwMode="auto">
        <a:xfrm>
          <a:off x="612321" y="15552964"/>
          <a:ext cx="0" cy="0"/>
          <a:chOff x="1968" y="912"/>
          <a:chExt cx="240" cy="576"/>
        </a:xfrm>
      </xdr:grpSpPr>
      <xdr:sp macro="" textlink="">
        <xdr:nvSpPr>
          <xdr:cNvPr id="10" name="Line 18">
            <a:extLst>
              <a:ext uri="{FF2B5EF4-FFF2-40B4-BE49-F238E27FC236}">
                <a16:creationId xmlns:a16="http://schemas.microsoft.com/office/drawing/2014/main" xmlns=""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a16="http://schemas.microsoft.com/office/drawing/2014/main" xmlns=""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0</xdr:col>
      <xdr:colOff>81643</xdr:colOff>
      <xdr:row>0</xdr:row>
      <xdr:rowOff>54429</xdr:rowOff>
    </xdr:from>
    <xdr:to>
      <xdr:col>2</xdr:col>
      <xdr:colOff>176893</xdr:colOff>
      <xdr:row>0</xdr:row>
      <xdr:rowOff>911679</xdr:rowOff>
    </xdr:to>
    <xdr:pic>
      <xdr:nvPicPr>
        <xdr:cNvPr id="12" name="Picture 11" descr="WDCC - Single Log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1643" y="54429"/>
          <a:ext cx="1323975" cy="857250"/>
        </a:xfrm>
        <a:prstGeom prst="rect">
          <a:avLst/>
        </a:prstGeom>
        <a:noFill/>
        <a:ln>
          <a:noFill/>
        </a:ln>
      </xdr:spPr>
    </xdr:pic>
    <xdr:clientData/>
  </xdr:twoCellAnchor>
  <xdr:twoCellAnchor editAs="oneCell">
    <xdr:from>
      <xdr:col>18</xdr:col>
      <xdr:colOff>65678</xdr:colOff>
      <xdr:row>0</xdr:row>
      <xdr:rowOff>299811</xdr:rowOff>
    </xdr:from>
    <xdr:to>
      <xdr:col>20</xdr:col>
      <xdr:colOff>718821</xdr:colOff>
      <xdr:row>0</xdr:row>
      <xdr:rowOff>751296</xdr:rowOff>
    </xdr:to>
    <xdr:pic>
      <xdr:nvPicPr>
        <xdr:cNvPr id="13" name="Picture 12" descr="Geelong Motorsport Club">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191128" y="299811"/>
          <a:ext cx="2100943" cy="4514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1.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1.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2.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2.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3.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3.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tabSelected="1" zoomScale="70" zoomScaleNormal="70" workbookViewId="0">
      <pane ySplit="3" topLeftCell="A4" activePane="bottomLeft" state="frozen"/>
      <selection pane="bottomLeft" activeCell="J26" sqref="J26"/>
    </sheetView>
  </sheetViews>
  <sheetFormatPr defaultColWidth="9.140625" defaultRowHeight="14.25" x14ac:dyDescent="0.2"/>
  <cols>
    <col min="1" max="1" width="9.140625" style="11"/>
    <col min="2" max="2" width="9.28515625" style="15" customWidth="1"/>
    <col min="3" max="3" width="7.5703125" style="11" customWidth="1"/>
    <col min="4" max="4" width="25.7109375" style="12" bestFit="1" customWidth="1"/>
    <col min="5" max="5" width="13.85546875" style="11" customWidth="1"/>
    <col min="6" max="6" width="19.42578125" style="11" customWidth="1"/>
    <col min="7" max="7" width="11.28515625" style="11" customWidth="1"/>
    <col min="8" max="8" width="7.7109375" style="11" customWidth="1"/>
    <col min="9" max="9" width="10.7109375" style="11" customWidth="1"/>
    <col min="10" max="10" width="7.7109375" style="11" customWidth="1"/>
    <col min="11" max="11" width="10.140625" style="11" customWidth="1"/>
    <col min="12" max="12" width="7.7109375" style="11" customWidth="1"/>
    <col min="13" max="13" width="10.42578125" style="11" bestFit="1" customWidth="1"/>
    <col min="14" max="14" width="7.7109375" style="11" customWidth="1"/>
    <col min="15" max="15" width="10.85546875" style="11" customWidth="1"/>
    <col min="16" max="16" width="7.7109375" style="11" customWidth="1"/>
    <col min="17" max="17" width="12.140625" style="11" bestFit="1" customWidth="1"/>
    <col min="18" max="18" width="7.7109375" style="13" customWidth="1"/>
    <col min="19" max="19" width="9.85546875" style="11" customWidth="1"/>
    <col min="20" max="20" width="11.85546875" style="11" customWidth="1"/>
    <col min="21" max="21" width="11" style="11" customWidth="1"/>
    <col min="22" max="16384" width="9.140625" style="11"/>
  </cols>
  <sheetData>
    <row r="1" spans="1:22" s="9" customFormat="1" ht="99.75" customHeight="1" thickBot="1" x14ac:dyDescent="0.45">
      <c r="A1" s="149" t="s">
        <v>135</v>
      </c>
      <c r="B1" s="149"/>
      <c r="C1" s="149"/>
      <c r="D1" s="149"/>
      <c r="E1" s="149"/>
      <c r="F1" s="149"/>
      <c r="G1" s="149"/>
      <c r="H1" s="149"/>
      <c r="I1" s="149"/>
      <c r="J1" s="149"/>
      <c r="K1" s="149"/>
      <c r="L1" s="149"/>
      <c r="M1" s="149"/>
      <c r="N1" s="149"/>
      <c r="O1" s="149"/>
      <c r="P1" s="149"/>
      <c r="Q1" s="149"/>
      <c r="R1" s="149"/>
      <c r="S1" s="149"/>
      <c r="T1" s="149"/>
      <c r="U1" s="149"/>
      <c r="V1" s="149"/>
    </row>
    <row r="2" spans="1:22" s="1" customFormat="1" ht="45" customHeight="1" x14ac:dyDescent="0.25">
      <c r="A2" s="150" t="s">
        <v>12</v>
      </c>
      <c r="B2" s="152" t="s">
        <v>15</v>
      </c>
      <c r="C2" s="154" t="s">
        <v>7</v>
      </c>
      <c r="D2" s="150" t="s">
        <v>5</v>
      </c>
      <c r="E2" s="150" t="s">
        <v>1</v>
      </c>
      <c r="F2" s="150" t="s">
        <v>0</v>
      </c>
      <c r="G2" s="150" t="s">
        <v>122</v>
      </c>
      <c r="H2" s="150"/>
      <c r="I2" s="150" t="s">
        <v>123</v>
      </c>
      <c r="J2" s="150"/>
      <c r="K2" s="150" t="s">
        <v>124</v>
      </c>
      <c r="L2" s="150"/>
      <c r="M2" s="150" t="s">
        <v>125</v>
      </c>
      <c r="N2" s="150"/>
      <c r="O2" s="150" t="s">
        <v>126</v>
      </c>
      <c r="P2" s="150"/>
      <c r="Q2" s="142" t="s">
        <v>10</v>
      </c>
      <c r="R2" s="144" t="s">
        <v>3</v>
      </c>
      <c r="S2" s="150" t="s">
        <v>11</v>
      </c>
      <c r="T2" s="150" t="s">
        <v>14</v>
      </c>
      <c r="U2" s="150" t="s">
        <v>13</v>
      </c>
      <c r="V2" s="150" t="s">
        <v>16</v>
      </c>
    </row>
    <row r="3" spans="1:22" s="1" customFormat="1" ht="19.5" thickBot="1" x14ac:dyDescent="0.3">
      <c r="A3" s="151"/>
      <c r="B3" s="153"/>
      <c r="C3" s="155"/>
      <c r="D3" s="151"/>
      <c r="E3" s="151"/>
      <c r="F3" s="151"/>
      <c r="G3" s="19" t="s">
        <v>8</v>
      </c>
      <c r="H3" s="20" t="s">
        <v>9</v>
      </c>
      <c r="I3" s="19" t="s">
        <v>8</v>
      </c>
      <c r="J3" s="20" t="s">
        <v>9</v>
      </c>
      <c r="K3" s="19" t="s">
        <v>8</v>
      </c>
      <c r="L3" s="20" t="s">
        <v>9</v>
      </c>
      <c r="M3" s="19" t="s">
        <v>8</v>
      </c>
      <c r="N3" s="20" t="s">
        <v>9</v>
      </c>
      <c r="O3" s="19" t="s">
        <v>8</v>
      </c>
      <c r="P3" s="20" t="s">
        <v>9</v>
      </c>
      <c r="Q3" s="143"/>
      <c r="R3" s="145"/>
      <c r="S3" s="151"/>
      <c r="T3" s="151"/>
      <c r="U3" s="151"/>
      <c r="V3" s="151"/>
    </row>
    <row r="4" spans="1:22" s="1" customFormat="1" ht="20.100000000000001" customHeight="1" x14ac:dyDescent="0.3">
      <c r="A4" s="84" t="s">
        <v>2</v>
      </c>
      <c r="B4" s="84" t="s">
        <v>2</v>
      </c>
      <c r="C4" s="119">
        <v>16</v>
      </c>
      <c r="D4" s="113" t="s">
        <v>77</v>
      </c>
      <c r="E4" s="39" t="s">
        <v>120</v>
      </c>
      <c r="F4" s="39" t="s">
        <v>108</v>
      </c>
      <c r="G4" s="74">
        <v>95.47</v>
      </c>
      <c r="H4" s="75"/>
      <c r="I4" s="73">
        <v>94.12</v>
      </c>
      <c r="J4" s="75"/>
      <c r="K4" s="73">
        <v>93.47</v>
      </c>
      <c r="L4" s="75"/>
      <c r="M4" s="73">
        <v>92.88</v>
      </c>
      <c r="N4" s="75"/>
      <c r="O4" s="73">
        <v>93.32</v>
      </c>
      <c r="P4" s="75"/>
      <c r="Q4" s="54">
        <f>SUM(G4:P4)</f>
        <v>469.26</v>
      </c>
      <c r="R4" s="55">
        <v>1</v>
      </c>
      <c r="S4" s="55">
        <v>5</v>
      </c>
      <c r="T4" s="56">
        <f>Q4*0.95</f>
        <v>445.79699999999997</v>
      </c>
      <c r="U4" s="55">
        <v>10</v>
      </c>
      <c r="V4" s="55">
        <v>9</v>
      </c>
    </row>
    <row r="5" spans="1:22" s="1" customFormat="1" ht="20.100000000000001" customHeight="1" x14ac:dyDescent="0.3">
      <c r="A5" s="86" t="s">
        <v>2</v>
      </c>
      <c r="B5" s="86" t="s">
        <v>2</v>
      </c>
      <c r="C5" s="93">
        <v>18</v>
      </c>
      <c r="D5" s="114" t="s">
        <v>79</v>
      </c>
      <c r="E5" s="33" t="s">
        <v>121</v>
      </c>
      <c r="F5" s="33" t="s">
        <v>101</v>
      </c>
      <c r="G5" s="48">
        <v>98</v>
      </c>
      <c r="H5" s="49"/>
      <c r="I5" s="50">
        <v>95.88</v>
      </c>
      <c r="J5" s="49"/>
      <c r="K5" s="50">
        <v>93.53</v>
      </c>
      <c r="L5" s="49"/>
      <c r="M5" s="50">
        <v>91.25</v>
      </c>
      <c r="N5" s="49"/>
      <c r="O5" s="50">
        <v>91.62</v>
      </c>
      <c r="P5" s="49"/>
      <c r="Q5" s="57">
        <f>SUM(G5:P5)</f>
        <v>470.28</v>
      </c>
      <c r="R5" s="58">
        <v>2</v>
      </c>
      <c r="S5" s="58">
        <v>6</v>
      </c>
      <c r="T5" s="59">
        <f>Q5*0.95</f>
        <v>446.76599999999996</v>
      </c>
      <c r="U5" s="58">
        <v>11</v>
      </c>
      <c r="V5" s="58">
        <v>6</v>
      </c>
    </row>
    <row r="6" spans="1:22" s="1" customFormat="1" ht="20.100000000000001" customHeight="1" x14ac:dyDescent="0.3">
      <c r="A6" s="88" t="s">
        <v>2</v>
      </c>
      <c r="B6" s="88" t="s">
        <v>2</v>
      </c>
      <c r="C6" s="87">
        <v>5</v>
      </c>
      <c r="D6" s="114" t="s">
        <v>46</v>
      </c>
      <c r="E6" s="33" t="s">
        <v>6</v>
      </c>
      <c r="F6" s="33" t="s">
        <v>55</v>
      </c>
      <c r="G6" s="48">
        <v>101.25999999999999</v>
      </c>
      <c r="H6" s="49"/>
      <c r="I6" s="50">
        <v>102</v>
      </c>
      <c r="J6" s="49"/>
      <c r="K6" s="50">
        <v>96.94</v>
      </c>
      <c r="L6" s="49"/>
      <c r="M6" s="50">
        <v>94.41</v>
      </c>
      <c r="N6" s="49"/>
      <c r="O6" s="50">
        <v>94.13</v>
      </c>
      <c r="P6" s="49"/>
      <c r="Q6" s="57">
        <f>SUM(G6:P6)</f>
        <v>488.74</v>
      </c>
      <c r="R6" s="58">
        <v>3</v>
      </c>
      <c r="S6" s="58">
        <v>12</v>
      </c>
      <c r="T6" s="59">
        <f>Q6*0.95</f>
        <v>464.303</v>
      </c>
      <c r="U6" s="58">
        <v>16</v>
      </c>
      <c r="V6" s="58">
        <v>4</v>
      </c>
    </row>
    <row r="7" spans="1:22" s="1" customFormat="1" ht="20.100000000000001" customHeight="1" x14ac:dyDescent="0.3">
      <c r="A7" s="86" t="s">
        <v>2</v>
      </c>
      <c r="B7" s="86" t="s">
        <v>2</v>
      </c>
      <c r="C7" s="87">
        <v>42</v>
      </c>
      <c r="D7" s="114" t="s">
        <v>34</v>
      </c>
      <c r="E7" s="33" t="s">
        <v>6</v>
      </c>
      <c r="F7" s="33" t="s">
        <v>55</v>
      </c>
      <c r="G7" s="34">
        <v>104.53</v>
      </c>
      <c r="H7" s="35"/>
      <c r="I7" s="36">
        <v>99.93</v>
      </c>
      <c r="J7" s="35"/>
      <c r="K7" s="36">
        <v>101.06</v>
      </c>
      <c r="L7" s="35"/>
      <c r="M7" s="36">
        <v>98.75</v>
      </c>
      <c r="N7" s="35"/>
      <c r="O7" s="36">
        <v>97.5</v>
      </c>
      <c r="P7" s="35"/>
      <c r="Q7" s="57">
        <f>SUM(G7:P7)</f>
        <v>501.77</v>
      </c>
      <c r="R7" s="58">
        <v>4</v>
      </c>
      <c r="S7" s="58">
        <v>17</v>
      </c>
      <c r="T7" s="128">
        <f>Q7*0.95</f>
        <v>476.68149999999997</v>
      </c>
      <c r="U7" s="58">
        <v>19</v>
      </c>
      <c r="V7" s="37">
        <v>3</v>
      </c>
    </row>
    <row r="8" spans="1:22" s="1" customFormat="1" ht="20.100000000000001" customHeight="1" x14ac:dyDescent="0.3">
      <c r="A8" s="88" t="s">
        <v>2</v>
      </c>
      <c r="B8" s="88" t="s">
        <v>2</v>
      </c>
      <c r="C8" s="87">
        <v>4</v>
      </c>
      <c r="D8" s="114" t="s">
        <v>68</v>
      </c>
      <c r="E8" s="33" t="s">
        <v>6</v>
      </c>
      <c r="F8" s="33" t="s">
        <v>55</v>
      </c>
      <c r="G8" s="48">
        <v>104.06</v>
      </c>
      <c r="H8" s="49"/>
      <c r="I8" s="50">
        <v>99.94</v>
      </c>
      <c r="J8" s="49"/>
      <c r="K8" s="50">
        <v>101.15</v>
      </c>
      <c r="L8" s="49"/>
      <c r="M8" s="50">
        <v>98.65</v>
      </c>
      <c r="N8" s="49"/>
      <c r="O8" s="50">
        <v>100</v>
      </c>
      <c r="P8" s="49"/>
      <c r="Q8" s="57">
        <f>SUM(G8:P8)</f>
        <v>503.79999999999995</v>
      </c>
      <c r="R8" s="58">
        <v>5</v>
      </c>
      <c r="S8" s="58">
        <v>18</v>
      </c>
      <c r="T8" s="59">
        <f>Q8*0.95</f>
        <v>478.60999999999996</v>
      </c>
      <c r="U8" s="58">
        <v>20</v>
      </c>
      <c r="V8" s="58">
        <v>2</v>
      </c>
    </row>
    <row r="9" spans="1:22" s="1" customFormat="1" ht="20.100000000000001" customHeight="1" x14ac:dyDescent="0.3">
      <c r="A9" s="86" t="s">
        <v>2</v>
      </c>
      <c r="B9" s="86" t="s">
        <v>2</v>
      </c>
      <c r="C9" s="87">
        <v>35</v>
      </c>
      <c r="D9" s="114" t="s">
        <v>45</v>
      </c>
      <c r="E9" s="33" t="s">
        <v>41</v>
      </c>
      <c r="F9" s="33" t="s">
        <v>113</v>
      </c>
      <c r="G9" s="34">
        <v>102.03</v>
      </c>
      <c r="H9" s="35"/>
      <c r="I9" s="36">
        <v>100.12</v>
      </c>
      <c r="J9" s="35"/>
      <c r="K9" s="36">
        <v>101.1</v>
      </c>
      <c r="L9" s="35"/>
      <c r="M9" s="36">
        <v>99.81</v>
      </c>
      <c r="N9" s="35"/>
      <c r="O9" s="36">
        <v>101</v>
      </c>
      <c r="P9" s="35"/>
      <c r="Q9" s="57">
        <f>SUM(G9:P9)</f>
        <v>504.06</v>
      </c>
      <c r="R9" s="58">
        <v>6</v>
      </c>
      <c r="S9" s="58">
        <v>19</v>
      </c>
      <c r="T9" s="59">
        <f>Q9*0.95</f>
        <v>478.85699999999997</v>
      </c>
      <c r="U9" s="58">
        <v>21</v>
      </c>
      <c r="V9" s="37">
        <v>1</v>
      </c>
    </row>
    <row r="10" spans="1:22" s="1" customFormat="1" ht="20.100000000000001" customHeight="1" x14ac:dyDescent="0.25">
      <c r="A10" s="86" t="s">
        <v>2</v>
      </c>
      <c r="B10" s="86" t="s">
        <v>2</v>
      </c>
      <c r="C10" s="87">
        <v>41</v>
      </c>
      <c r="D10" s="94" t="s">
        <v>96</v>
      </c>
      <c r="E10" s="33" t="s">
        <v>118</v>
      </c>
      <c r="F10" s="33" t="s">
        <v>57</v>
      </c>
      <c r="G10" s="34">
        <v>104.81</v>
      </c>
      <c r="H10" s="35"/>
      <c r="I10" s="36">
        <v>105.25</v>
      </c>
      <c r="J10" s="35"/>
      <c r="K10" s="36">
        <v>103.35</v>
      </c>
      <c r="L10" s="35"/>
      <c r="M10" s="36">
        <v>100.87</v>
      </c>
      <c r="N10" s="35"/>
      <c r="O10" s="36">
        <v>101.56</v>
      </c>
      <c r="P10" s="35"/>
      <c r="Q10" s="57">
        <f>SUM(G10:P10)</f>
        <v>515.83999999999992</v>
      </c>
      <c r="R10" s="58">
        <v>7</v>
      </c>
      <c r="S10" s="58">
        <v>21</v>
      </c>
      <c r="T10" s="128">
        <f>Q10*0.95</f>
        <v>490.04799999999989</v>
      </c>
      <c r="U10" s="58">
        <v>23</v>
      </c>
      <c r="V10" s="37"/>
    </row>
    <row r="11" spans="1:22" s="1" customFormat="1" ht="20.100000000000001" customHeight="1" thickBot="1" x14ac:dyDescent="0.35">
      <c r="A11" s="105" t="s">
        <v>2</v>
      </c>
      <c r="B11" s="105" t="s">
        <v>2</v>
      </c>
      <c r="C11" s="90">
        <v>7</v>
      </c>
      <c r="D11" s="115" t="s">
        <v>61</v>
      </c>
      <c r="E11" s="95" t="s">
        <v>117</v>
      </c>
      <c r="F11" s="95" t="s">
        <v>102</v>
      </c>
      <c r="G11" s="51">
        <v>111.1</v>
      </c>
      <c r="H11" s="52"/>
      <c r="I11" s="53">
        <v>107.97</v>
      </c>
      <c r="J11" s="52"/>
      <c r="K11" s="53">
        <v>103.59</v>
      </c>
      <c r="L11" s="52"/>
      <c r="M11" s="53">
        <v>103.19</v>
      </c>
      <c r="N11" s="52"/>
      <c r="O11" s="53">
        <v>104.62</v>
      </c>
      <c r="P11" s="52"/>
      <c r="Q11" s="60">
        <f>SUM(G11:P11)</f>
        <v>530.47</v>
      </c>
      <c r="R11" s="61">
        <v>8</v>
      </c>
      <c r="S11" s="61">
        <v>23</v>
      </c>
      <c r="T11" s="72">
        <f>Q11*0.95</f>
        <v>503.94650000000001</v>
      </c>
      <c r="U11" s="61">
        <v>25</v>
      </c>
      <c r="V11" s="61"/>
    </row>
    <row r="12" spans="1:22" s="1" customFormat="1" ht="20.100000000000001" customHeight="1" x14ac:dyDescent="0.3">
      <c r="A12" s="106" t="s">
        <v>4</v>
      </c>
      <c r="B12" s="106" t="s">
        <v>4</v>
      </c>
      <c r="C12" s="107">
        <v>32</v>
      </c>
      <c r="D12" s="116" t="s">
        <v>89</v>
      </c>
      <c r="E12" s="101" t="s">
        <v>121</v>
      </c>
      <c r="F12" s="101" t="s">
        <v>112</v>
      </c>
      <c r="G12" s="124">
        <v>99.69</v>
      </c>
      <c r="H12" s="125"/>
      <c r="I12" s="108">
        <v>98.34</v>
      </c>
      <c r="J12" s="125"/>
      <c r="K12" s="108">
        <v>105.4</v>
      </c>
      <c r="L12" s="125"/>
      <c r="M12" s="108">
        <v>98.12</v>
      </c>
      <c r="N12" s="125"/>
      <c r="O12" s="108">
        <v>95.97</v>
      </c>
      <c r="P12" s="125"/>
      <c r="Q12" s="102">
        <f>SUM(G12:P12)</f>
        <v>497.52</v>
      </c>
      <c r="R12" s="103">
        <v>1</v>
      </c>
      <c r="S12" s="103">
        <v>13</v>
      </c>
      <c r="T12" s="104">
        <f>Q12*0.9</f>
        <v>447.76799999999997</v>
      </c>
      <c r="U12" s="103">
        <v>12</v>
      </c>
      <c r="V12" s="103">
        <v>9</v>
      </c>
    </row>
    <row r="13" spans="1:22" s="1" customFormat="1" ht="20.100000000000001" customHeight="1" x14ac:dyDescent="0.3">
      <c r="A13" s="88" t="s">
        <v>4</v>
      </c>
      <c r="B13" s="88" t="s">
        <v>4</v>
      </c>
      <c r="C13" s="87">
        <v>8</v>
      </c>
      <c r="D13" s="114" t="s">
        <v>69</v>
      </c>
      <c r="E13" s="33" t="s">
        <v>117</v>
      </c>
      <c r="F13" s="33" t="s">
        <v>103</v>
      </c>
      <c r="G13" s="48">
        <v>101.94</v>
      </c>
      <c r="H13" s="49"/>
      <c r="I13" s="50">
        <v>100.75</v>
      </c>
      <c r="J13" s="49"/>
      <c r="K13" s="50">
        <v>101</v>
      </c>
      <c r="L13" s="49"/>
      <c r="M13" s="50">
        <v>98.22</v>
      </c>
      <c r="N13" s="49"/>
      <c r="O13" s="50">
        <v>99.82</v>
      </c>
      <c r="P13" s="49"/>
      <c r="Q13" s="57">
        <f>SUM(G13:P13)</f>
        <v>501.72999999999996</v>
      </c>
      <c r="R13" s="58">
        <v>2</v>
      </c>
      <c r="S13" s="58">
        <v>16</v>
      </c>
      <c r="T13" s="59">
        <f>Q13*0.9</f>
        <v>451.55699999999996</v>
      </c>
      <c r="U13" s="58">
        <v>13</v>
      </c>
      <c r="V13" s="58">
        <v>6</v>
      </c>
    </row>
    <row r="14" spans="1:22" s="1" customFormat="1" ht="20.100000000000001" customHeight="1" thickBot="1" x14ac:dyDescent="0.35">
      <c r="A14" s="91" t="s">
        <v>4</v>
      </c>
      <c r="B14" s="91" t="s">
        <v>4</v>
      </c>
      <c r="C14" s="120">
        <v>13</v>
      </c>
      <c r="D14" s="117" t="s">
        <v>74</v>
      </c>
      <c r="E14" s="99" t="s">
        <v>117</v>
      </c>
      <c r="F14" s="99" t="s">
        <v>106</v>
      </c>
      <c r="G14" s="96">
        <v>112.18</v>
      </c>
      <c r="H14" s="97"/>
      <c r="I14" s="98">
        <v>119.47</v>
      </c>
      <c r="J14" s="97" t="s">
        <v>17</v>
      </c>
      <c r="K14" s="98">
        <v>109.29</v>
      </c>
      <c r="L14" s="97"/>
      <c r="M14" s="98">
        <v>107.41</v>
      </c>
      <c r="N14" s="97"/>
      <c r="O14" s="98">
        <v>110.42</v>
      </c>
      <c r="P14" s="97"/>
      <c r="Q14" s="68">
        <f>SUM(G14:P14)</f>
        <v>558.77</v>
      </c>
      <c r="R14" s="69">
        <v>3</v>
      </c>
      <c r="S14" s="69">
        <v>27</v>
      </c>
      <c r="T14" s="70">
        <f>Q14*0.9</f>
        <v>502.89299999999997</v>
      </c>
      <c r="U14" s="69">
        <v>24</v>
      </c>
      <c r="V14" s="69">
        <v>4</v>
      </c>
    </row>
    <row r="15" spans="1:22" s="1" customFormat="1" ht="20.100000000000001" customHeight="1" x14ac:dyDescent="0.3">
      <c r="A15" s="84" t="s">
        <v>36</v>
      </c>
      <c r="B15" s="84" t="s">
        <v>36</v>
      </c>
      <c r="C15" s="119">
        <v>20</v>
      </c>
      <c r="D15" s="113" t="s">
        <v>81</v>
      </c>
      <c r="E15" s="39" t="s">
        <v>121</v>
      </c>
      <c r="F15" s="39" t="s">
        <v>110</v>
      </c>
      <c r="G15" s="74">
        <v>93.78</v>
      </c>
      <c r="H15" s="75"/>
      <c r="I15" s="73">
        <v>91.29</v>
      </c>
      <c r="J15" s="75"/>
      <c r="K15" s="73">
        <v>90.5</v>
      </c>
      <c r="L15" s="75"/>
      <c r="M15" s="73">
        <v>90.5</v>
      </c>
      <c r="N15" s="75"/>
      <c r="O15" s="73">
        <v>89.54</v>
      </c>
      <c r="P15" s="75"/>
      <c r="Q15" s="54">
        <f>SUM(G15:P15)</f>
        <v>455.61</v>
      </c>
      <c r="R15" s="55">
        <v>1</v>
      </c>
      <c r="S15" s="55">
        <v>3</v>
      </c>
      <c r="T15" s="56">
        <f>Q15*0.93</f>
        <v>423.71730000000002</v>
      </c>
      <c r="U15" s="55">
        <v>4</v>
      </c>
      <c r="V15" s="55">
        <v>9</v>
      </c>
    </row>
    <row r="16" spans="1:22" s="1" customFormat="1" ht="20.100000000000001" customHeight="1" x14ac:dyDescent="0.3">
      <c r="A16" s="86" t="s">
        <v>36</v>
      </c>
      <c r="B16" s="86" t="s">
        <v>36</v>
      </c>
      <c r="C16" s="87">
        <v>25</v>
      </c>
      <c r="D16" s="114" t="s">
        <v>85</v>
      </c>
      <c r="E16" s="47" t="s">
        <v>121</v>
      </c>
      <c r="F16" s="47" t="s">
        <v>110</v>
      </c>
      <c r="G16" s="48">
        <v>96.06</v>
      </c>
      <c r="H16" s="49"/>
      <c r="I16" s="50">
        <v>94.03</v>
      </c>
      <c r="J16" s="49"/>
      <c r="K16" s="50">
        <v>92</v>
      </c>
      <c r="L16" s="49"/>
      <c r="M16" s="50">
        <v>89.75</v>
      </c>
      <c r="N16" s="49"/>
      <c r="O16" s="50">
        <v>90.82</v>
      </c>
      <c r="P16" s="49"/>
      <c r="Q16" s="57">
        <f>SUM(G16:P16)</f>
        <v>462.66</v>
      </c>
      <c r="R16" s="58">
        <v>2</v>
      </c>
      <c r="S16" s="58">
        <v>4</v>
      </c>
      <c r="T16" s="59">
        <f>Q16*0.93</f>
        <v>430.27380000000005</v>
      </c>
      <c r="U16" s="58">
        <v>5</v>
      </c>
      <c r="V16" s="58">
        <v>6</v>
      </c>
    </row>
    <row r="17" spans="1:22" s="1" customFormat="1" ht="20.100000000000001" customHeight="1" x14ac:dyDescent="0.3">
      <c r="A17" s="88" t="s">
        <v>36</v>
      </c>
      <c r="B17" s="88" t="s">
        <v>36</v>
      </c>
      <c r="C17" s="87">
        <v>10</v>
      </c>
      <c r="D17" s="114" t="s">
        <v>71</v>
      </c>
      <c r="E17" s="33" t="s">
        <v>118</v>
      </c>
      <c r="F17" s="33" t="s">
        <v>58</v>
      </c>
      <c r="G17" s="48">
        <v>98.12</v>
      </c>
      <c r="H17" s="49"/>
      <c r="I17" s="50">
        <v>99.32</v>
      </c>
      <c r="J17" s="49"/>
      <c r="K17" s="50">
        <v>93.91</v>
      </c>
      <c r="L17" s="49"/>
      <c r="M17" s="50">
        <v>92.72</v>
      </c>
      <c r="N17" s="49"/>
      <c r="O17" s="50">
        <v>94.62</v>
      </c>
      <c r="P17" s="49"/>
      <c r="Q17" s="57">
        <f>SUM(G17:P17)</f>
        <v>478.69000000000005</v>
      </c>
      <c r="R17" s="58">
        <v>3</v>
      </c>
      <c r="S17" s="58">
        <v>8</v>
      </c>
      <c r="T17" s="59">
        <f>Q17*0.93</f>
        <v>445.18170000000009</v>
      </c>
      <c r="U17" s="58">
        <v>9</v>
      </c>
      <c r="V17" s="58">
        <v>4</v>
      </c>
    </row>
    <row r="18" spans="1:22" s="1" customFormat="1" ht="20.100000000000001" customHeight="1" x14ac:dyDescent="0.3">
      <c r="A18" s="86" t="s">
        <v>36</v>
      </c>
      <c r="B18" s="86" t="s">
        <v>36</v>
      </c>
      <c r="C18" s="93">
        <v>23</v>
      </c>
      <c r="D18" s="114" t="s">
        <v>83</v>
      </c>
      <c r="E18" s="33" t="s">
        <v>130</v>
      </c>
      <c r="F18" s="33" t="s">
        <v>62</v>
      </c>
      <c r="G18" s="48">
        <v>106.5</v>
      </c>
      <c r="H18" s="49"/>
      <c r="I18" s="50">
        <v>110.94</v>
      </c>
      <c r="J18" s="49"/>
      <c r="K18" s="50">
        <v>105.13</v>
      </c>
      <c r="L18" s="49"/>
      <c r="M18" s="50">
        <v>102.38</v>
      </c>
      <c r="N18" s="49"/>
      <c r="O18" s="50">
        <v>101.94</v>
      </c>
      <c r="P18" s="49"/>
      <c r="Q18" s="57">
        <f>SUM(G18:P18)</f>
        <v>526.89</v>
      </c>
      <c r="R18" s="58">
        <v>4</v>
      </c>
      <c r="S18" s="58">
        <v>22</v>
      </c>
      <c r="T18" s="59">
        <f>Q18*0.93</f>
        <v>490.0077</v>
      </c>
      <c r="U18" s="58">
        <v>22</v>
      </c>
      <c r="V18" s="58">
        <v>3</v>
      </c>
    </row>
    <row r="19" spans="1:22" s="1" customFormat="1" ht="20.100000000000001" customHeight="1" x14ac:dyDescent="0.3">
      <c r="A19" s="88" t="s">
        <v>36</v>
      </c>
      <c r="B19" s="88" t="s">
        <v>36</v>
      </c>
      <c r="C19" s="87">
        <v>26</v>
      </c>
      <c r="D19" s="114" t="s">
        <v>86</v>
      </c>
      <c r="E19" s="33" t="s">
        <v>52</v>
      </c>
      <c r="F19" s="33" t="s">
        <v>59</v>
      </c>
      <c r="G19" s="48">
        <v>119.53</v>
      </c>
      <c r="H19" s="49"/>
      <c r="I19" s="50">
        <v>111.19</v>
      </c>
      <c r="J19" s="49"/>
      <c r="K19" s="50">
        <v>108.6</v>
      </c>
      <c r="L19" s="49"/>
      <c r="M19" s="50">
        <v>107.88</v>
      </c>
      <c r="N19" s="49"/>
      <c r="O19" s="50">
        <v>106.37</v>
      </c>
      <c r="P19" s="49"/>
      <c r="Q19" s="57">
        <f>SUM(G19:P19)</f>
        <v>553.56999999999994</v>
      </c>
      <c r="R19" s="58">
        <v>5</v>
      </c>
      <c r="S19" s="58">
        <v>26</v>
      </c>
      <c r="T19" s="59">
        <f>Q19*0.93</f>
        <v>514.82009999999991</v>
      </c>
      <c r="U19" s="58">
        <v>28</v>
      </c>
      <c r="V19" s="58">
        <v>2</v>
      </c>
    </row>
    <row r="20" spans="1:22" s="1" customFormat="1" ht="20.100000000000001" customHeight="1" x14ac:dyDescent="0.3">
      <c r="A20" s="86" t="s">
        <v>36</v>
      </c>
      <c r="B20" s="86" t="s">
        <v>36</v>
      </c>
      <c r="C20" s="93">
        <v>19</v>
      </c>
      <c r="D20" s="114" t="s">
        <v>80</v>
      </c>
      <c r="E20" s="33" t="s">
        <v>121</v>
      </c>
      <c r="F20" s="33" t="s">
        <v>110</v>
      </c>
      <c r="G20" s="48">
        <v>112.84</v>
      </c>
      <c r="H20" s="49"/>
      <c r="I20" s="50">
        <v>104.65</v>
      </c>
      <c r="J20" s="49"/>
      <c r="K20" s="50">
        <v>108.46</v>
      </c>
      <c r="L20" s="49"/>
      <c r="M20" s="50">
        <v>123.59</v>
      </c>
      <c r="N20" s="49" t="s">
        <v>48</v>
      </c>
      <c r="O20" s="50">
        <v>119.03</v>
      </c>
      <c r="P20" s="49" t="s">
        <v>48</v>
      </c>
      <c r="Q20" s="57">
        <f>SUM(G20:P20)</f>
        <v>568.56999999999994</v>
      </c>
      <c r="R20" s="58">
        <v>6</v>
      </c>
      <c r="S20" s="58">
        <v>28</v>
      </c>
      <c r="T20" s="59">
        <f>Q20*0.93</f>
        <v>528.77009999999996</v>
      </c>
      <c r="U20" s="58">
        <v>30</v>
      </c>
      <c r="V20" s="58">
        <v>1</v>
      </c>
    </row>
    <row r="21" spans="1:22" s="1" customFormat="1" ht="20.100000000000001" customHeight="1" thickBot="1" x14ac:dyDescent="0.35">
      <c r="A21" s="89" t="s">
        <v>36</v>
      </c>
      <c r="B21" s="89" t="s">
        <v>36</v>
      </c>
      <c r="C21" s="90">
        <v>39</v>
      </c>
      <c r="D21" s="115" t="s">
        <v>94</v>
      </c>
      <c r="E21" s="95" t="s">
        <v>52</v>
      </c>
      <c r="F21" s="95" t="s">
        <v>59</v>
      </c>
      <c r="G21" s="64">
        <v>115.12</v>
      </c>
      <c r="H21" s="65"/>
      <c r="I21" s="66">
        <v>125.37</v>
      </c>
      <c r="J21" s="65" t="s">
        <v>17</v>
      </c>
      <c r="K21" s="66">
        <v>108.84</v>
      </c>
      <c r="L21" s="65"/>
      <c r="M21" s="66">
        <v>113.59</v>
      </c>
      <c r="N21" s="65"/>
      <c r="O21" s="66">
        <v>109.03</v>
      </c>
      <c r="P21" s="65"/>
      <c r="Q21" s="60">
        <f>SUM(G21:P21)</f>
        <v>571.95000000000005</v>
      </c>
      <c r="R21" s="61">
        <v>7</v>
      </c>
      <c r="S21" s="61">
        <v>29</v>
      </c>
      <c r="T21" s="72">
        <f>Q21*0.93</f>
        <v>531.91350000000011</v>
      </c>
      <c r="U21" s="61">
        <v>31</v>
      </c>
      <c r="V21" s="67"/>
    </row>
    <row r="22" spans="1:22" s="1" customFormat="1" ht="20.100000000000001" customHeight="1" x14ac:dyDescent="0.3">
      <c r="A22" s="118" t="s">
        <v>37</v>
      </c>
      <c r="B22" s="118" t="s">
        <v>37</v>
      </c>
      <c r="C22" s="85">
        <v>2</v>
      </c>
      <c r="D22" s="113" t="s">
        <v>66</v>
      </c>
      <c r="E22" s="39" t="s">
        <v>118</v>
      </c>
      <c r="F22" s="39" t="s">
        <v>100</v>
      </c>
      <c r="G22" s="74">
        <v>98.789999999999992</v>
      </c>
      <c r="H22" s="75"/>
      <c r="I22" s="73">
        <v>97.04</v>
      </c>
      <c r="J22" s="75"/>
      <c r="K22" s="73">
        <v>98.78</v>
      </c>
      <c r="L22" s="75"/>
      <c r="M22" s="73">
        <v>95.63</v>
      </c>
      <c r="N22" s="75"/>
      <c r="O22" s="73">
        <v>96.13</v>
      </c>
      <c r="P22" s="75"/>
      <c r="Q22" s="54">
        <f>SUM(G22:P22)</f>
        <v>486.37</v>
      </c>
      <c r="R22" s="55">
        <v>1</v>
      </c>
      <c r="S22" s="55">
        <v>11</v>
      </c>
      <c r="T22" s="56">
        <f>Q22*0.86</f>
        <v>418.27819999999997</v>
      </c>
      <c r="U22" s="55">
        <v>2</v>
      </c>
      <c r="V22" s="55"/>
    </row>
    <row r="23" spans="1:22" s="1" customFormat="1" ht="20.100000000000001" customHeight="1" x14ac:dyDescent="0.3">
      <c r="A23" s="86" t="s">
        <v>37</v>
      </c>
      <c r="B23" s="86" t="s">
        <v>37</v>
      </c>
      <c r="C23" s="87">
        <v>1</v>
      </c>
      <c r="D23" s="114" t="s">
        <v>65</v>
      </c>
      <c r="E23" s="33" t="s">
        <v>117</v>
      </c>
      <c r="F23" s="33" t="s">
        <v>99</v>
      </c>
      <c r="G23" s="34">
        <v>100.87</v>
      </c>
      <c r="H23" s="35"/>
      <c r="I23" s="36">
        <v>105.35</v>
      </c>
      <c r="J23" s="35"/>
      <c r="K23" s="36">
        <v>99.69</v>
      </c>
      <c r="L23" s="35"/>
      <c r="M23" s="36">
        <v>97.79</v>
      </c>
      <c r="N23" s="35"/>
      <c r="O23" s="36">
        <v>97.19</v>
      </c>
      <c r="P23" s="35"/>
      <c r="Q23" s="57">
        <f>SUM(G23:P23)</f>
        <v>500.89</v>
      </c>
      <c r="R23" s="58">
        <v>2</v>
      </c>
      <c r="S23" s="58">
        <v>15</v>
      </c>
      <c r="T23" s="59">
        <f>Q23*0.86</f>
        <v>430.7654</v>
      </c>
      <c r="U23" s="58">
        <v>6</v>
      </c>
      <c r="V23" s="37">
        <v>9</v>
      </c>
    </row>
    <row r="24" spans="1:22" s="1" customFormat="1" ht="20.100000000000001" customHeight="1" x14ac:dyDescent="0.3">
      <c r="A24" s="86" t="s">
        <v>37</v>
      </c>
      <c r="B24" s="86" t="s">
        <v>37</v>
      </c>
      <c r="C24" s="87">
        <v>37</v>
      </c>
      <c r="D24" s="114" t="s">
        <v>92</v>
      </c>
      <c r="E24" s="33" t="s">
        <v>6</v>
      </c>
      <c r="F24" s="33" t="s">
        <v>115</v>
      </c>
      <c r="G24" s="34">
        <v>103.4</v>
      </c>
      <c r="H24" s="35"/>
      <c r="I24" s="36">
        <v>104.75</v>
      </c>
      <c r="J24" s="35"/>
      <c r="K24" s="36">
        <v>106.75</v>
      </c>
      <c r="L24" s="35"/>
      <c r="M24" s="36">
        <v>101.25</v>
      </c>
      <c r="N24" s="35"/>
      <c r="O24" s="36">
        <v>99.29</v>
      </c>
      <c r="P24" s="35"/>
      <c r="Q24" s="57">
        <f>SUM(G24:P24)</f>
        <v>515.43999999999994</v>
      </c>
      <c r="R24" s="58">
        <v>3</v>
      </c>
      <c r="S24" s="58">
        <v>20</v>
      </c>
      <c r="T24" s="59">
        <f>Q24*0.86</f>
        <v>443.27839999999992</v>
      </c>
      <c r="U24" s="58">
        <v>7</v>
      </c>
      <c r="V24" s="37">
        <v>6</v>
      </c>
    </row>
    <row r="25" spans="1:22" s="1" customFormat="1" ht="20.100000000000001" customHeight="1" x14ac:dyDescent="0.3">
      <c r="A25" s="88" t="s">
        <v>37</v>
      </c>
      <c r="B25" s="88" t="s">
        <v>37</v>
      </c>
      <c r="C25" s="87">
        <v>11</v>
      </c>
      <c r="D25" s="114" t="s">
        <v>72</v>
      </c>
      <c r="E25" s="33" t="s">
        <v>117</v>
      </c>
      <c r="F25" s="33" t="s">
        <v>104</v>
      </c>
      <c r="G25" s="48">
        <v>100.81</v>
      </c>
      <c r="H25" s="49"/>
      <c r="I25" s="50">
        <v>99.82</v>
      </c>
      <c r="J25" s="49"/>
      <c r="K25" s="50">
        <v>97.57</v>
      </c>
      <c r="L25" s="49"/>
      <c r="M25" s="50">
        <v>127.38</v>
      </c>
      <c r="N25" s="49" t="s">
        <v>48</v>
      </c>
      <c r="O25" s="50">
        <v>124.75</v>
      </c>
      <c r="P25" s="49" t="s">
        <v>48</v>
      </c>
      <c r="Q25" s="57">
        <f>SUM(G25:P25)</f>
        <v>550.32999999999993</v>
      </c>
      <c r="R25" s="58">
        <v>4</v>
      </c>
      <c r="S25" s="58">
        <v>25</v>
      </c>
      <c r="T25" s="59">
        <f>Q25*0.86</f>
        <v>473.28379999999993</v>
      </c>
      <c r="U25" s="58">
        <v>17</v>
      </c>
      <c r="V25" s="58">
        <v>4</v>
      </c>
    </row>
    <row r="26" spans="1:22" s="1" customFormat="1" ht="20.100000000000001" customHeight="1" x14ac:dyDescent="0.3">
      <c r="A26" s="86" t="s">
        <v>37</v>
      </c>
      <c r="B26" s="86" t="s">
        <v>37</v>
      </c>
      <c r="C26" s="93">
        <v>14</v>
      </c>
      <c r="D26" s="114" t="s">
        <v>75</v>
      </c>
      <c r="E26" s="33" t="s">
        <v>118</v>
      </c>
      <c r="F26" s="33" t="s">
        <v>107</v>
      </c>
      <c r="G26" s="48">
        <v>116.57</v>
      </c>
      <c r="H26" s="49"/>
      <c r="I26" s="50">
        <v>115.4</v>
      </c>
      <c r="J26" s="49"/>
      <c r="K26" s="50">
        <v>119</v>
      </c>
      <c r="L26" s="49" t="s">
        <v>63</v>
      </c>
      <c r="M26" s="50">
        <v>117.38</v>
      </c>
      <c r="N26" s="49"/>
      <c r="O26" s="50">
        <v>124.72</v>
      </c>
      <c r="P26" s="49" t="s">
        <v>48</v>
      </c>
      <c r="Q26" s="57">
        <f>SUM(G26:P26)</f>
        <v>593.07000000000005</v>
      </c>
      <c r="R26" s="58">
        <v>5</v>
      </c>
      <c r="S26" s="58">
        <v>31</v>
      </c>
      <c r="T26" s="59">
        <f>Q26*0.86</f>
        <v>510.04020000000003</v>
      </c>
      <c r="U26" s="58">
        <v>26</v>
      </c>
      <c r="V26" s="58"/>
    </row>
    <row r="27" spans="1:22" s="1" customFormat="1" ht="20.100000000000001" customHeight="1" thickBot="1" x14ac:dyDescent="0.35">
      <c r="A27" s="91" t="s">
        <v>37</v>
      </c>
      <c r="B27" s="91" t="s">
        <v>37</v>
      </c>
      <c r="C27" s="92">
        <v>36</v>
      </c>
      <c r="D27" s="117" t="s">
        <v>91</v>
      </c>
      <c r="E27" s="99" t="s">
        <v>6</v>
      </c>
      <c r="F27" s="99" t="s">
        <v>114</v>
      </c>
      <c r="G27" s="81">
        <v>125.47</v>
      </c>
      <c r="H27" s="82"/>
      <c r="I27" s="83">
        <v>118.54</v>
      </c>
      <c r="J27" s="82"/>
      <c r="K27" s="83">
        <v>114</v>
      </c>
      <c r="L27" s="82"/>
      <c r="M27" s="83">
        <v>134.59</v>
      </c>
      <c r="N27" s="82" t="s">
        <v>127</v>
      </c>
      <c r="O27" s="83">
        <v>114.72</v>
      </c>
      <c r="P27" s="82"/>
      <c r="Q27" s="68">
        <f>SUM(G27:P27)</f>
        <v>607.32000000000005</v>
      </c>
      <c r="R27" s="69">
        <v>6</v>
      </c>
      <c r="S27" s="69">
        <v>32</v>
      </c>
      <c r="T27" s="70">
        <f>Q27*0.86</f>
        <v>522.29520000000002</v>
      </c>
      <c r="U27" s="69">
        <v>29</v>
      </c>
      <c r="V27" s="80">
        <v>3</v>
      </c>
    </row>
    <row r="28" spans="1:22" s="1" customFormat="1" ht="20.100000000000001" customHeight="1" x14ac:dyDescent="0.3">
      <c r="A28" s="84" t="s">
        <v>39</v>
      </c>
      <c r="B28" s="84" t="s">
        <v>39</v>
      </c>
      <c r="C28" s="85">
        <v>40</v>
      </c>
      <c r="D28" s="113" t="s">
        <v>95</v>
      </c>
      <c r="E28" s="39" t="s">
        <v>117</v>
      </c>
      <c r="F28" s="39" t="s">
        <v>129</v>
      </c>
      <c r="G28" s="40">
        <v>92.38</v>
      </c>
      <c r="H28" s="41"/>
      <c r="I28" s="42">
        <v>89.69</v>
      </c>
      <c r="J28" s="41"/>
      <c r="K28" s="42">
        <v>88.31</v>
      </c>
      <c r="L28" s="41"/>
      <c r="M28" s="42">
        <v>87.6</v>
      </c>
      <c r="N28" s="41"/>
      <c r="O28" s="42">
        <v>86.59</v>
      </c>
      <c r="P28" s="41"/>
      <c r="Q28" s="54">
        <f>SUM(G28:P28)</f>
        <v>444.57000000000005</v>
      </c>
      <c r="R28" s="55">
        <v>1</v>
      </c>
      <c r="S28" s="55">
        <v>1</v>
      </c>
      <c r="T28" s="56">
        <f>Q28*0.94</f>
        <v>417.89580000000001</v>
      </c>
      <c r="U28" s="55">
        <v>1</v>
      </c>
      <c r="V28" s="43">
        <v>9</v>
      </c>
    </row>
    <row r="29" spans="1:22" s="1" customFormat="1" ht="20.100000000000001" customHeight="1" x14ac:dyDescent="0.3">
      <c r="A29" s="86" t="s">
        <v>39</v>
      </c>
      <c r="B29" s="86" t="s">
        <v>39</v>
      </c>
      <c r="C29" s="93">
        <v>12</v>
      </c>
      <c r="D29" s="114" t="s">
        <v>73</v>
      </c>
      <c r="E29" s="33" t="s">
        <v>117</v>
      </c>
      <c r="F29" s="33" t="s">
        <v>105</v>
      </c>
      <c r="G29" s="48">
        <v>90.59</v>
      </c>
      <c r="H29" s="49"/>
      <c r="I29" s="50">
        <v>90.57</v>
      </c>
      <c r="J29" s="49"/>
      <c r="K29" s="50">
        <v>89.13</v>
      </c>
      <c r="L29" s="49"/>
      <c r="M29" s="50">
        <v>87.65</v>
      </c>
      <c r="N29" s="49"/>
      <c r="O29" s="50">
        <v>88.41</v>
      </c>
      <c r="P29" s="49"/>
      <c r="Q29" s="57">
        <f>SUM(G29:P29)</f>
        <v>446.34999999999991</v>
      </c>
      <c r="R29" s="58">
        <v>2</v>
      </c>
      <c r="S29" s="58">
        <v>2</v>
      </c>
      <c r="T29" s="59">
        <f>Q29*0.94</f>
        <v>419.5689999999999</v>
      </c>
      <c r="U29" s="58">
        <v>3</v>
      </c>
      <c r="V29" s="58">
        <v>6</v>
      </c>
    </row>
    <row r="30" spans="1:22" s="1" customFormat="1" ht="20.100000000000001" customHeight="1" x14ac:dyDescent="0.3">
      <c r="A30" s="86" t="s">
        <v>39</v>
      </c>
      <c r="B30" s="86" t="s">
        <v>39</v>
      </c>
      <c r="C30" s="87">
        <v>33</v>
      </c>
      <c r="D30" s="114" t="s">
        <v>53</v>
      </c>
      <c r="E30" s="33" t="s">
        <v>119</v>
      </c>
      <c r="F30" s="33" t="s">
        <v>128</v>
      </c>
      <c r="G30" s="34">
        <v>95.84</v>
      </c>
      <c r="H30" s="35"/>
      <c r="I30" s="36">
        <v>94.4</v>
      </c>
      <c r="J30" s="35"/>
      <c r="K30" s="36">
        <v>95.56</v>
      </c>
      <c r="L30" s="35"/>
      <c r="M30" s="36">
        <v>93.72</v>
      </c>
      <c r="N30" s="35"/>
      <c r="O30" s="36">
        <v>93.94</v>
      </c>
      <c r="P30" s="35"/>
      <c r="Q30" s="57">
        <f>SUM(G30:P30)</f>
        <v>473.46</v>
      </c>
      <c r="R30" s="58">
        <v>3</v>
      </c>
      <c r="S30" s="58">
        <v>7</v>
      </c>
      <c r="T30" s="59">
        <f>Q30*0.94</f>
        <v>445.05239999999998</v>
      </c>
      <c r="U30" s="58">
        <v>8</v>
      </c>
      <c r="V30" s="37">
        <v>4</v>
      </c>
    </row>
    <row r="31" spans="1:22" s="1" customFormat="1" ht="20.25" thickBot="1" x14ac:dyDescent="0.35">
      <c r="A31" s="105" t="s">
        <v>39</v>
      </c>
      <c r="B31" s="105" t="s">
        <v>39</v>
      </c>
      <c r="C31" s="121">
        <v>27</v>
      </c>
      <c r="D31" s="115" t="s">
        <v>87</v>
      </c>
      <c r="E31" s="95" t="s">
        <v>117</v>
      </c>
      <c r="F31" s="95" t="s">
        <v>111</v>
      </c>
      <c r="G31" s="64">
        <v>108.47</v>
      </c>
      <c r="H31" s="65"/>
      <c r="I31" s="66">
        <v>95.37</v>
      </c>
      <c r="J31" s="65"/>
      <c r="K31" s="66">
        <v>95</v>
      </c>
      <c r="L31" s="65"/>
      <c r="M31" s="66">
        <v>94.82</v>
      </c>
      <c r="N31" s="65"/>
      <c r="O31" s="66">
        <v>91.28</v>
      </c>
      <c r="P31" s="65"/>
      <c r="Q31" s="60">
        <f>SUM(G31:P31)</f>
        <v>484.94000000000005</v>
      </c>
      <c r="R31" s="61">
        <v>4</v>
      </c>
      <c r="S31" s="61">
        <v>9</v>
      </c>
      <c r="T31" s="72">
        <f>Q31*0.94</f>
        <v>455.84360000000004</v>
      </c>
      <c r="U31" s="61">
        <v>14</v>
      </c>
      <c r="V31" s="67">
        <v>3</v>
      </c>
    </row>
    <row r="32" spans="1:22" s="1" customFormat="1" ht="20.100000000000001" customHeight="1" x14ac:dyDescent="0.3">
      <c r="A32" s="84" t="s">
        <v>39</v>
      </c>
      <c r="B32" s="84" t="s">
        <v>44</v>
      </c>
      <c r="C32" s="119">
        <v>22</v>
      </c>
      <c r="D32" s="113" t="s">
        <v>82</v>
      </c>
      <c r="E32" s="39" t="s">
        <v>117</v>
      </c>
      <c r="F32" s="39" t="s">
        <v>109</v>
      </c>
      <c r="G32" s="74">
        <v>110.65</v>
      </c>
      <c r="H32" s="75"/>
      <c r="I32" s="73">
        <v>111.41</v>
      </c>
      <c r="J32" s="75"/>
      <c r="K32" s="73">
        <v>106.87</v>
      </c>
      <c r="L32" s="75"/>
      <c r="M32" s="73">
        <v>108.95</v>
      </c>
      <c r="N32" s="75"/>
      <c r="O32" s="73">
        <v>107.31</v>
      </c>
      <c r="P32" s="75"/>
      <c r="Q32" s="77">
        <f>SUM(G32:P32)</f>
        <v>545.19000000000005</v>
      </c>
      <c r="R32" s="55">
        <v>1</v>
      </c>
      <c r="S32" s="55">
        <v>24</v>
      </c>
      <c r="T32" s="71">
        <f>Q32*0.94</f>
        <v>512.47860000000003</v>
      </c>
      <c r="U32" s="55">
        <v>27</v>
      </c>
      <c r="V32" s="55">
        <v>9</v>
      </c>
    </row>
    <row r="33" spans="1:22" s="1" customFormat="1" ht="20.100000000000001" customHeight="1" x14ac:dyDescent="0.3">
      <c r="A33" s="86" t="s">
        <v>36</v>
      </c>
      <c r="B33" s="86" t="s">
        <v>44</v>
      </c>
      <c r="C33" s="87">
        <v>28</v>
      </c>
      <c r="D33" s="114" t="s">
        <v>88</v>
      </c>
      <c r="E33" s="33" t="s">
        <v>130</v>
      </c>
      <c r="F33" s="33" t="s">
        <v>62</v>
      </c>
      <c r="G33" s="48">
        <v>129.13</v>
      </c>
      <c r="H33" s="49"/>
      <c r="I33" s="50">
        <v>118.34</v>
      </c>
      <c r="J33" s="49"/>
      <c r="K33" s="50">
        <v>116.79</v>
      </c>
      <c r="L33" s="49"/>
      <c r="M33" s="50">
        <v>108.97</v>
      </c>
      <c r="N33" s="49"/>
      <c r="O33" s="50">
        <v>115.53</v>
      </c>
      <c r="P33" s="49"/>
      <c r="Q33" s="63">
        <f>SUM(G33:P33)</f>
        <v>588.76</v>
      </c>
      <c r="R33" s="58">
        <v>2</v>
      </c>
      <c r="S33" s="58">
        <v>30</v>
      </c>
      <c r="T33" s="62">
        <f>Q33*0.93</f>
        <v>547.54680000000008</v>
      </c>
      <c r="U33" s="58">
        <v>32</v>
      </c>
      <c r="V33" s="58">
        <v>6</v>
      </c>
    </row>
    <row r="34" spans="1:22" s="1" customFormat="1" ht="20.100000000000001" customHeight="1" x14ac:dyDescent="0.3">
      <c r="A34" s="86" t="s">
        <v>36</v>
      </c>
      <c r="B34" s="86" t="s">
        <v>44</v>
      </c>
      <c r="C34" s="93">
        <v>24</v>
      </c>
      <c r="D34" s="114" t="s">
        <v>84</v>
      </c>
      <c r="E34" s="33" t="s">
        <v>121</v>
      </c>
      <c r="F34" s="33" t="s">
        <v>110</v>
      </c>
      <c r="G34" s="48">
        <v>125.88</v>
      </c>
      <c r="H34" s="49"/>
      <c r="I34" s="50">
        <v>128.97</v>
      </c>
      <c r="J34" s="49"/>
      <c r="K34" s="50">
        <v>128.16</v>
      </c>
      <c r="L34" s="49"/>
      <c r="M34" s="50">
        <v>179.5</v>
      </c>
      <c r="N34" s="49" t="s">
        <v>48</v>
      </c>
      <c r="O34" s="50">
        <v>173.84</v>
      </c>
      <c r="P34" s="49" t="s">
        <v>48</v>
      </c>
      <c r="Q34" s="63">
        <f>SUM(G34:P34)</f>
        <v>736.35</v>
      </c>
      <c r="R34" s="58">
        <v>3</v>
      </c>
      <c r="S34" s="58">
        <v>35</v>
      </c>
      <c r="T34" s="62">
        <f>Q34*0.93</f>
        <v>684.80550000000005</v>
      </c>
      <c r="U34" s="58">
        <v>35</v>
      </c>
      <c r="V34" s="58">
        <v>4</v>
      </c>
    </row>
    <row r="35" spans="1:22" s="1" customFormat="1" ht="20.100000000000001" customHeight="1" x14ac:dyDescent="0.3">
      <c r="A35" s="86" t="s">
        <v>39</v>
      </c>
      <c r="B35" s="86" t="s">
        <v>44</v>
      </c>
      <c r="C35" s="93">
        <v>17</v>
      </c>
      <c r="D35" s="114" t="s">
        <v>78</v>
      </c>
      <c r="E35" s="33" t="s">
        <v>117</v>
      </c>
      <c r="F35" s="33" t="s">
        <v>109</v>
      </c>
      <c r="G35" s="48">
        <v>152.6</v>
      </c>
      <c r="H35" s="49"/>
      <c r="I35" s="50">
        <v>151.72</v>
      </c>
      <c r="J35" s="49"/>
      <c r="K35" s="50">
        <v>149.46</v>
      </c>
      <c r="L35" s="49"/>
      <c r="M35" s="50">
        <v>145.53</v>
      </c>
      <c r="N35" s="49"/>
      <c r="O35" s="50">
        <v>146.57</v>
      </c>
      <c r="P35" s="49"/>
      <c r="Q35" s="63">
        <f>SUM(G35:P35)</f>
        <v>745.87999999999988</v>
      </c>
      <c r="R35" s="58">
        <v>4</v>
      </c>
      <c r="S35" s="58">
        <v>36</v>
      </c>
      <c r="T35" s="62">
        <f>Q35*0.94</f>
        <v>701.1271999999999</v>
      </c>
      <c r="U35" s="58">
        <v>36</v>
      </c>
      <c r="V35" s="58">
        <v>3</v>
      </c>
    </row>
    <row r="36" spans="1:22" s="1" customFormat="1" ht="20.100000000000001" customHeight="1" x14ac:dyDescent="0.3">
      <c r="A36" s="88" t="s">
        <v>36</v>
      </c>
      <c r="B36" s="88" t="s">
        <v>44</v>
      </c>
      <c r="C36" s="87">
        <v>3</v>
      </c>
      <c r="D36" s="114" t="s">
        <v>67</v>
      </c>
      <c r="E36" s="33" t="s">
        <v>56</v>
      </c>
      <c r="F36" s="33" t="s">
        <v>58</v>
      </c>
      <c r="G36" s="48">
        <v>183.62</v>
      </c>
      <c r="H36" s="49"/>
      <c r="I36" s="50">
        <v>169.53</v>
      </c>
      <c r="J36" s="49"/>
      <c r="K36" s="50">
        <v>173.35</v>
      </c>
      <c r="L36" s="49"/>
      <c r="M36" s="50">
        <v>169.5</v>
      </c>
      <c r="N36" s="49"/>
      <c r="O36" s="50">
        <v>163.84</v>
      </c>
      <c r="P36" s="49"/>
      <c r="Q36" s="63">
        <f>SUM(G36:P36)</f>
        <v>859.84</v>
      </c>
      <c r="R36" s="58">
        <v>5</v>
      </c>
      <c r="S36" s="58">
        <v>37</v>
      </c>
      <c r="T36" s="62">
        <f>Q36*0.93</f>
        <v>799.65120000000002</v>
      </c>
      <c r="U36" s="58">
        <v>37</v>
      </c>
      <c r="V36" s="58">
        <v>2</v>
      </c>
    </row>
    <row r="37" spans="1:22" s="1" customFormat="1" ht="20.100000000000001" customHeight="1" thickBot="1" x14ac:dyDescent="0.35">
      <c r="A37" s="89" t="s">
        <v>36</v>
      </c>
      <c r="B37" s="89" t="s">
        <v>44</v>
      </c>
      <c r="C37" s="121">
        <v>15</v>
      </c>
      <c r="D37" s="115" t="s">
        <v>76</v>
      </c>
      <c r="E37" s="95" t="s">
        <v>119</v>
      </c>
      <c r="F37" s="95" t="s">
        <v>58</v>
      </c>
      <c r="G37" s="51">
        <v>224.1</v>
      </c>
      <c r="H37" s="52"/>
      <c r="I37" s="53">
        <v>182.19</v>
      </c>
      <c r="J37" s="52"/>
      <c r="K37" s="53">
        <v>186.78</v>
      </c>
      <c r="L37" s="52"/>
      <c r="M37" s="53">
        <v>158.63</v>
      </c>
      <c r="N37" s="52"/>
      <c r="O37" s="53">
        <v>141.19</v>
      </c>
      <c r="P37" s="52"/>
      <c r="Q37" s="78">
        <f>SUM(G37:P37)</f>
        <v>892.88999999999987</v>
      </c>
      <c r="R37" s="61">
        <v>6</v>
      </c>
      <c r="S37" s="61">
        <v>38</v>
      </c>
      <c r="T37" s="76">
        <f>Q37*0.93</f>
        <v>830.38769999999988</v>
      </c>
      <c r="U37" s="61">
        <v>38</v>
      </c>
      <c r="V37" s="61">
        <v>1</v>
      </c>
    </row>
    <row r="38" spans="1:22" s="1" customFormat="1" ht="20.100000000000001" customHeight="1" x14ac:dyDescent="0.3">
      <c r="A38" s="106" t="s">
        <v>2</v>
      </c>
      <c r="B38" s="106" t="s">
        <v>43</v>
      </c>
      <c r="C38" s="100">
        <v>21</v>
      </c>
      <c r="D38" s="116" t="s">
        <v>38</v>
      </c>
      <c r="E38" s="101" t="s">
        <v>120</v>
      </c>
      <c r="F38" s="101" t="s">
        <v>108</v>
      </c>
      <c r="G38" s="124">
        <v>99.210000000000008</v>
      </c>
      <c r="H38" s="125"/>
      <c r="I38" s="108">
        <v>95.97</v>
      </c>
      <c r="J38" s="125"/>
      <c r="K38" s="108">
        <v>97.04</v>
      </c>
      <c r="L38" s="125"/>
      <c r="M38" s="108">
        <v>98.44</v>
      </c>
      <c r="N38" s="125"/>
      <c r="O38" s="108">
        <v>94.69</v>
      </c>
      <c r="P38" s="125"/>
      <c r="Q38" s="111">
        <f>SUM(G38:P38)</f>
        <v>485.35</v>
      </c>
      <c r="R38" s="103">
        <v>1</v>
      </c>
      <c r="S38" s="103">
        <v>10</v>
      </c>
      <c r="T38" s="109">
        <f>Q38*0.95</f>
        <v>461.08249999999998</v>
      </c>
      <c r="U38" s="103">
        <v>15</v>
      </c>
      <c r="V38" s="103">
        <v>9</v>
      </c>
    </row>
    <row r="39" spans="1:22" s="1" customFormat="1" ht="20.100000000000001" customHeight="1" thickBot="1" x14ac:dyDescent="0.35">
      <c r="A39" s="126" t="s">
        <v>2</v>
      </c>
      <c r="B39" s="126" t="s">
        <v>43</v>
      </c>
      <c r="C39" s="92">
        <v>9</v>
      </c>
      <c r="D39" s="117" t="s">
        <v>70</v>
      </c>
      <c r="E39" s="99" t="s">
        <v>6</v>
      </c>
      <c r="F39" s="99" t="s">
        <v>55</v>
      </c>
      <c r="G39" s="96">
        <v>101.84</v>
      </c>
      <c r="H39" s="97"/>
      <c r="I39" s="98">
        <v>102.38</v>
      </c>
      <c r="J39" s="97"/>
      <c r="K39" s="98">
        <v>101.44</v>
      </c>
      <c r="L39" s="97"/>
      <c r="M39" s="98">
        <v>97.44</v>
      </c>
      <c r="N39" s="97"/>
      <c r="O39" s="98">
        <v>97.75</v>
      </c>
      <c r="P39" s="97"/>
      <c r="Q39" s="112">
        <f>SUM(G39:P39)</f>
        <v>500.84999999999997</v>
      </c>
      <c r="R39" s="69">
        <v>2</v>
      </c>
      <c r="S39" s="69">
        <v>14</v>
      </c>
      <c r="T39" s="110">
        <f>Q39*0.95</f>
        <v>475.80749999999995</v>
      </c>
      <c r="U39" s="69">
        <v>18</v>
      </c>
      <c r="V39" s="69">
        <v>6</v>
      </c>
    </row>
    <row r="40" spans="1:22" s="1" customFormat="1" ht="20.100000000000001" customHeight="1" x14ac:dyDescent="0.3">
      <c r="A40" s="84" t="s">
        <v>36</v>
      </c>
      <c r="B40" s="84" t="s">
        <v>60</v>
      </c>
      <c r="C40" s="85">
        <v>34</v>
      </c>
      <c r="D40" s="113" t="s">
        <v>90</v>
      </c>
      <c r="E40" s="39" t="s">
        <v>52</v>
      </c>
      <c r="F40" s="39" t="s">
        <v>59</v>
      </c>
      <c r="G40" s="40">
        <v>139.9</v>
      </c>
      <c r="H40" s="41"/>
      <c r="I40" s="42">
        <v>127.79</v>
      </c>
      <c r="J40" s="41"/>
      <c r="K40" s="42">
        <v>120.69</v>
      </c>
      <c r="L40" s="41"/>
      <c r="M40" s="42">
        <v>119.12</v>
      </c>
      <c r="N40" s="41"/>
      <c r="O40" s="42">
        <v>124.09</v>
      </c>
      <c r="P40" s="41"/>
      <c r="Q40" s="77">
        <f>SUM(G40:P40)</f>
        <v>631.59</v>
      </c>
      <c r="R40" s="55">
        <v>1</v>
      </c>
      <c r="S40" s="55">
        <v>33</v>
      </c>
      <c r="T40" s="71">
        <f>Q40*0.93</f>
        <v>587.37870000000009</v>
      </c>
      <c r="U40" s="55">
        <v>33</v>
      </c>
      <c r="V40" s="43">
        <v>9</v>
      </c>
    </row>
    <row r="41" spans="1:22" s="1" customFormat="1" ht="20.100000000000001" customHeight="1" thickBot="1" x14ac:dyDescent="0.35">
      <c r="A41" s="89" t="s">
        <v>2</v>
      </c>
      <c r="B41" s="89" t="s">
        <v>60</v>
      </c>
      <c r="C41" s="90">
        <v>47</v>
      </c>
      <c r="D41" s="115" t="s">
        <v>64</v>
      </c>
      <c r="E41" s="95" t="s">
        <v>6</v>
      </c>
      <c r="F41" s="95" t="s">
        <v>55</v>
      </c>
      <c r="G41" s="64">
        <v>120.29</v>
      </c>
      <c r="H41" s="65"/>
      <c r="I41" s="66">
        <v>184.78</v>
      </c>
      <c r="J41" s="65" t="s">
        <v>17</v>
      </c>
      <c r="K41" s="66">
        <v>131.53</v>
      </c>
      <c r="L41" s="65"/>
      <c r="M41" s="66">
        <v>120.69</v>
      </c>
      <c r="N41" s="65"/>
      <c r="O41" s="66">
        <v>118.41</v>
      </c>
      <c r="P41" s="65"/>
      <c r="Q41" s="78">
        <f>SUM(G41:P41)</f>
        <v>675.69999999999993</v>
      </c>
      <c r="R41" s="61">
        <v>2</v>
      </c>
      <c r="S41" s="61">
        <v>34</v>
      </c>
      <c r="T41" s="76">
        <f>Q41*0.95</f>
        <v>641.91499999999985</v>
      </c>
      <c r="U41" s="61">
        <v>34</v>
      </c>
      <c r="V41" s="67">
        <v>6</v>
      </c>
    </row>
    <row r="42" spans="1:22" s="1" customFormat="1" ht="20.100000000000001" customHeight="1" x14ac:dyDescent="0.3">
      <c r="A42" s="130"/>
      <c r="B42" s="131"/>
      <c r="C42" s="85">
        <v>38</v>
      </c>
      <c r="D42" s="122" t="s">
        <v>93</v>
      </c>
      <c r="E42" s="127" t="s">
        <v>131</v>
      </c>
      <c r="F42" s="127" t="s">
        <v>116</v>
      </c>
      <c r="G42" s="40">
        <v>113.87</v>
      </c>
      <c r="H42" s="41"/>
      <c r="I42" s="42">
        <v>109.35</v>
      </c>
      <c r="J42" s="41"/>
      <c r="K42" s="42">
        <v>106.25</v>
      </c>
      <c r="L42" s="41"/>
      <c r="M42" s="42">
        <v>105.22</v>
      </c>
      <c r="N42" s="41"/>
      <c r="O42" s="42">
        <v>105.59</v>
      </c>
      <c r="P42" s="41"/>
      <c r="Q42" s="129"/>
      <c r="R42" s="129"/>
      <c r="S42" s="129"/>
      <c r="T42" s="129"/>
      <c r="U42" s="129"/>
      <c r="V42" s="129"/>
    </row>
    <row r="43" spans="1:22" s="1" customFormat="1" ht="20.100000000000001" customHeight="1" x14ac:dyDescent="0.25">
      <c r="A43" s="132"/>
      <c r="B43" s="133"/>
      <c r="C43" s="87">
        <v>48</v>
      </c>
      <c r="D43" s="94" t="s">
        <v>98</v>
      </c>
      <c r="E43" s="33" t="s">
        <v>131</v>
      </c>
      <c r="F43" s="33" t="s">
        <v>116</v>
      </c>
      <c r="G43" s="48">
        <v>118.41</v>
      </c>
      <c r="H43" s="49"/>
      <c r="I43" s="50">
        <v>112.78</v>
      </c>
      <c r="J43" s="49"/>
      <c r="K43" s="50">
        <v>107.06</v>
      </c>
      <c r="L43" s="49"/>
      <c r="M43" s="50">
        <v>102.69</v>
      </c>
      <c r="N43" s="49"/>
      <c r="O43" s="50">
        <v>111.16</v>
      </c>
      <c r="P43" s="49"/>
      <c r="Q43" s="129"/>
      <c r="R43" s="129"/>
      <c r="S43" s="129"/>
      <c r="T43" s="129"/>
      <c r="U43" s="129"/>
      <c r="V43" s="129"/>
    </row>
    <row r="44" spans="1:22" s="1" customFormat="1" ht="20.100000000000001" customHeight="1" thickBot="1" x14ac:dyDescent="0.35">
      <c r="A44" s="132"/>
      <c r="B44" s="133"/>
      <c r="C44" s="90">
        <v>43</v>
      </c>
      <c r="D44" s="123" t="s">
        <v>97</v>
      </c>
      <c r="E44" s="95" t="s">
        <v>131</v>
      </c>
      <c r="F44" s="95" t="s">
        <v>116</v>
      </c>
      <c r="G44" s="51">
        <v>127.22</v>
      </c>
      <c r="H44" s="52"/>
      <c r="I44" s="53">
        <v>115.18</v>
      </c>
      <c r="J44" s="52"/>
      <c r="K44" s="53">
        <v>110.09</v>
      </c>
      <c r="L44" s="52"/>
      <c r="M44" s="53">
        <v>109.85</v>
      </c>
      <c r="N44" s="52"/>
      <c r="O44" s="53">
        <v>110.62</v>
      </c>
      <c r="P44" s="52"/>
      <c r="Q44" s="129"/>
      <c r="R44" s="129"/>
      <c r="S44" s="129"/>
      <c r="T44" s="129"/>
      <c r="U44" s="129"/>
      <c r="V44" s="129"/>
    </row>
    <row r="45" spans="1:22" s="1" customFormat="1" ht="18.75" x14ac:dyDescent="0.25">
      <c r="A45" s="14"/>
      <c r="B45" s="14"/>
      <c r="C45" s="14"/>
      <c r="D45" s="14"/>
      <c r="E45" s="14"/>
      <c r="F45" s="14"/>
      <c r="G45" s="18"/>
      <c r="H45" s="18"/>
      <c r="I45" s="18"/>
      <c r="J45" s="18"/>
      <c r="K45" s="18"/>
      <c r="L45" s="18"/>
      <c r="M45" s="18"/>
      <c r="N45" s="18"/>
      <c r="O45" s="18"/>
      <c r="P45" s="18"/>
      <c r="Q45" s="22"/>
      <c r="R45" s="14"/>
      <c r="S45" s="14"/>
      <c r="T45" s="14" t="s">
        <v>40</v>
      </c>
      <c r="U45" s="14"/>
      <c r="V45" s="10"/>
    </row>
    <row r="46" spans="1:22" s="1" customFormat="1" ht="18.75" x14ac:dyDescent="0.25">
      <c r="A46" s="21" t="s">
        <v>18</v>
      </c>
      <c r="B46" s="21"/>
      <c r="C46" s="21"/>
      <c r="D46" s="10"/>
      <c r="E46" s="21" t="s">
        <v>19</v>
      </c>
      <c r="F46" s="2"/>
      <c r="G46" s="45"/>
      <c r="H46" s="2"/>
      <c r="I46" s="45"/>
      <c r="J46" s="45"/>
      <c r="K46" s="45"/>
      <c r="L46" s="2"/>
      <c r="M46" s="45"/>
      <c r="N46" s="2"/>
      <c r="O46" s="45"/>
      <c r="P46" s="2"/>
      <c r="Q46" s="22"/>
      <c r="R46" s="14"/>
      <c r="S46" s="14"/>
      <c r="T46" s="14"/>
      <c r="U46" s="14"/>
      <c r="V46" s="10"/>
    </row>
    <row r="47" spans="1:22" s="1" customFormat="1" ht="18.75" x14ac:dyDescent="0.25">
      <c r="A47" s="2"/>
      <c r="B47" s="2"/>
      <c r="C47" s="2"/>
      <c r="E47" s="21" t="s">
        <v>20</v>
      </c>
      <c r="F47" s="2"/>
      <c r="G47" s="45"/>
      <c r="H47" s="2"/>
      <c r="I47" s="45"/>
      <c r="J47" s="45"/>
      <c r="K47" s="45"/>
      <c r="L47" s="2"/>
      <c r="M47" s="45"/>
      <c r="N47" s="2"/>
      <c r="O47" s="45"/>
      <c r="P47" s="2"/>
      <c r="Q47" s="45"/>
    </row>
    <row r="48" spans="1:22" s="1" customFormat="1" ht="18.75" customHeight="1" x14ac:dyDescent="0.25">
      <c r="A48" s="22"/>
      <c r="B48" s="45"/>
      <c r="C48" s="45"/>
      <c r="E48" s="21" t="s">
        <v>21</v>
      </c>
      <c r="F48" s="2"/>
      <c r="G48" s="45"/>
      <c r="H48" s="2"/>
      <c r="I48" s="45"/>
      <c r="J48" s="45"/>
      <c r="K48" s="45"/>
      <c r="L48" s="45"/>
      <c r="M48" s="45"/>
      <c r="N48" s="45"/>
      <c r="O48" s="45"/>
      <c r="P48" s="45"/>
      <c r="Q48" s="45"/>
    </row>
    <row r="49" spans="1:22" s="1" customFormat="1" ht="18.75" customHeight="1" x14ac:dyDescent="0.25">
      <c r="A49" s="22"/>
      <c r="B49" s="45"/>
      <c r="C49" s="45"/>
      <c r="E49" s="23" t="s">
        <v>35</v>
      </c>
      <c r="F49" s="2"/>
      <c r="G49" s="45"/>
      <c r="H49" s="2"/>
      <c r="I49" s="45"/>
      <c r="J49" s="45"/>
      <c r="K49" s="45"/>
      <c r="L49" s="45"/>
      <c r="M49" s="45"/>
      <c r="N49" s="45"/>
      <c r="O49" s="45"/>
      <c r="P49" s="45"/>
      <c r="Q49" s="45"/>
    </row>
    <row r="50" spans="1:22" s="1" customFormat="1" ht="18.75" x14ac:dyDescent="0.25">
      <c r="A50" s="22"/>
      <c r="B50" s="45"/>
      <c r="C50" s="45"/>
      <c r="D50" s="23"/>
      <c r="E50" s="45"/>
      <c r="F50" s="2"/>
      <c r="G50" s="45"/>
      <c r="H50" s="2"/>
      <c r="I50" s="45"/>
      <c r="J50" s="45"/>
      <c r="K50" s="45"/>
      <c r="L50" s="45"/>
      <c r="M50" s="45"/>
      <c r="N50" s="45"/>
      <c r="O50" s="45"/>
      <c r="P50" s="45"/>
      <c r="Q50" s="45"/>
    </row>
    <row r="51" spans="1:22" s="32" customFormat="1" ht="19.5" x14ac:dyDescent="0.3">
      <c r="A51" s="29" t="s">
        <v>49</v>
      </c>
      <c r="B51" s="30"/>
      <c r="C51" s="30"/>
      <c r="D51" s="24"/>
      <c r="E51" s="30"/>
      <c r="F51" s="24"/>
      <c r="G51" s="30"/>
      <c r="I51" s="30"/>
      <c r="J51" s="30"/>
      <c r="K51" s="30"/>
      <c r="L51" s="30"/>
      <c r="M51" s="30"/>
      <c r="N51" s="24"/>
      <c r="O51" s="30"/>
      <c r="P51" s="30"/>
      <c r="Q51" s="30"/>
      <c r="R51" s="38"/>
      <c r="S51" s="31"/>
      <c r="T51" s="31"/>
      <c r="U51" s="31"/>
    </row>
    <row r="52" spans="1:22" s="1" customFormat="1" ht="18.75" x14ac:dyDescent="0.25">
      <c r="A52" s="29" t="s">
        <v>54</v>
      </c>
      <c r="B52" s="45"/>
      <c r="C52" s="45"/>
      <c r="D52" s="2"/>
      <c r="E52" s="45"/>
      <c r="F52" s="2"/>
      <c r="G52" s="45"/>
      <c r="H52" s="2"/>
      <c r="I52" s="45"/>
      <c r="J52" s="45"/>
      <c r="K52" s="45"/>
      <c r="L52" s="45"/>
      <c r="M52" s="45"/>
      <c r="N52" s="2"/>
      <c r="O52" s="45"/>
      <c r="P52" s="45"/>
      <c r="Q52" s="45"/>
      <c r="R52" s="38"/>
      <c r="S52" s="14"/>
      <c r="T52" s="14"/>
      <c r="U52" s="14"/>
    </row>
    <row r="53" spans="1:22" s="1" customFormat="1" ht="18.75" x14ac:dyDescent="0.25">
      <c r="A53" s="44" t="s">
        <v>47</v>
      </c>
      <c r="B53" s="45"/>
      <c r="C53" s="45"/>
      <c r="D53" s="2"/>
      <c r="E53" s="45"/>
      <c r="F53" s="2"/>
      <c r="G53" s="45"/>
      <c r="H53" s="2"/>
      <c r="I53" s="45"/>
      <c r="J53" s="45"/>
      <c r="K53" s="45"/>
      <c r="L53" s="2"/>
      <c r="M53" s="45"/>
      <c r="N53" s="2"/>
      <c r="O53" s="45"/>
      <c r="P53" s="2"/>
      <c r="Q53" s="45"/>
      <c r="R53" s="38"/>
      <c r="S53" s="14"/>
      <c r="T53" s="14"/>
      <c r="U53" s="14"/>
    </row>
    <row r="54" spans="1:22" s="1" customFormat="1" ht="18.75" x14ac:dyDescent="0.25">
      <c r="A54" s="21"/>
      <c r="B54" s="45"/>
      <c r="C54" s="45"/>
      <c r="D54" s="2"/>
      <c r="E54" s="45"/>
      <c r="F54" s="2"/>
      <c r="G54" s="45"/>
      <c r="H54" s="2"/>
      <c r="I54" s="45"/>
      <c r="J54" s="45"/>
      <c r="K54" s="45"/>
      <c r="L54" s="2"/>
      <c r="M54" s="45"/>
      <c r="N54" s="2"/>
      <c r="O54" s="45"/>
      <c r="P54" s="2"/>
      <c r="Q54" s="45"/>
      <c r="R54" s="38"/>
      <c r="S54" s="14"/>
      <c r="T54" s="14"/>
      <c r="U54" s="14"/>
    </row>
    <row r="55" spans="1:22" s="1" customFormat="1" ht="18.75" x14ac:dyDescent="0.25">
      <c r="A55" s="25" t="s">
        <v>132</v>
      </c>
      <c r="B55" s="26"/>
      <c r="C55" s="26"/>
      <c r="D55" s="26"/>
      <c r="E55" s="26"/>
      <c r="F55" s="26"/>
      <c r="G55" s="26"/>
      <c r="H55" s="26"/>
      <c r="I55" s="26"/>
      <c r="J55" s="26"/>
      <c r="K55" s="26"/>
      <c r="L55" s="26"/>
      <c r="M55" s="26"/>
      <c r="N55" s="26"/>
      <c r="O55" s="26"/>
      <c r="P55" s="26"/>
      <c r="Q55" s="26"/>
      <c r="R55" s="14"/>
      <c r="S55" s="14"/>
      <c r="T55" s="14"/>
      <c r="U55" s="14"/>
    </row>
    <row r="56" spans="1:22" s="1" customFormat="1" ht="18.75" x14ac:dyDescent="0.25">
      <c r="A56" s="25" t="s">
        <v>133</v>
      </c>
      <c r="B56" s="26"/>
      <c r="C56" s="26"/>
      <c r="D56" s="26"/>
      <c r="E56" s="26"/>
      <c r="F56" s="26"/>
      <c r="G56" s="26"/>
      <c r="H56" s="26"/>
      <c r="I56" s="26"/>
      <c r="J56" s="26"/>
      <c r="K56" s="26"/>
      <c r="L56" s="26"/>
      <c r="M56" s="26"/>
      <c r="N56" s="26"/>
      <c r="O56" s="26"/>
      <c r="P56" s="26"/>
      <c r="Q56" s="26"/>
      <c r="R56" s="14"/>
      <c r="S56" s="14"/>
      <c r="T56" s="14"/>
      <c r="U56" s="14"/>
    </row>
    <row r="57" spans="1:22" s="1" customFormat="1" ht="18.75" x14ac:dyDescent="0.25">
      <c r="A57" s="25" t="s">
        <v>42</v>
      </c>
      <c r="B57" s="26"/>
      <c r="C57" s="26"/>
      <c r="D57" s="26"/>
      <c r="E57" s="26"/>
      <c r="F57" s="26"/>
      <c r="G57" s="26"/>
      <c r="H57" s="26"/>
      <c r="I57" s="26"/>
      <c r="J57" s="26"/>
      <c r="K57" s="26"/>
      <c r="L57" s="26"/>
      <c r="M57" s="26"/>
      <c r="N57" s="26"/>
      <c r="O57" s="26"/>
      <c r="P57" s="26"/>
      <c r="Q57" s="26"/>
      <c r="R57" s="14"/>
      <c r="S57" s="14"/>
      <c r="T57" s="14"/>
      <c r="U57" s="14"/>
    </row>
    <row r="58" spans="1:22" s="1" customFormat="1" ht="18.75" x14ac:dyDescent="0.25">
      <c r="A58" s="25" t="s">
        <v>134</v>
      </c>
      <c r="B58" s="26"/>
      <c r="C58" s="26"/>
      <c r="D58" s="26"/>
      <c r="E58" s="26"/>
      <c r="F58" s="26"/>
      <c r="G58" s="26"/>
      <c r="H58" s="26"/>
      <c r="I58" s="26"/>
      <c r="J58" s="26"/>
      <c r="K58" s="26"/>
      <c r="L58" s="26"/>
      <c r="M58" s="26"/>
      <c r="N58" s="26"/>
      <c r="O58" s="26"/>
      <c r="P58" s="26"/>
      <c r="Q58" s="26"/>
      <c r="R58" s="14"/>
      <c r="S58" s="14"/>
      <c r="T58" s="14"/>
      <c r="U58" s="14"/>
    </row>
    <row r="59" spans="1:22" s="1" customFormat="1" ht="18.75" x14ac:dyDescent="0.25">
      <c r="A59" s="22"/>
      <c r="B59" s="45"/>
      <c r="C59" s="45"/>
      <c r="D59" s="45"/>
      <c r="E59" s="45"/>
      <c r="F59" s="45"/>
      <c r="G59" s="45"/>
      <c r="H59" s="45"/>
      <c r="I59" s="45"/>
      <c r="J59" s="45"/>
      <c r="K59" s="45"/>
      <c r="L59" s="45"/>
      <c r="M59" s="45"/>
      <c r="N59" s="45"/>
      <c r="O59" s="45"/>
      <c r="P59" s="45"/>
      <c r="Q59" s="45"/>
      <c r="R59" s="14"/>
      <c r="S59" s="14"/>
      <c r="T59" s="14"/>
      <c r="U59" s="14"/>
    </row>
    <row r="60" spans="1:22" s="1" customFormat="1" ht="18.75" x14ac:dyDescent="0.25">
      <c r="A60" s="27" t="s">
        <v>22</v>
      </c>
      <c r="B60" s="45"/>
      <c r="C60" s="45"/>
      <c r="D60" s="45"/>
      <c r="E60" s="45"/>
      <c r="F60" s="45"/>
      <c r="G60" s="45"/>
      <c r="H60" s="45"/>
      <c r="I60" s="45"/>
      <c r="J60" s="45"/>
      <c r="K60" s="45"/>
      <c r="L60" s="45"/>
      <c r="M60" s="45"/>
      <c r="N60" s="45"/>
      <c r="O60" s="45"/>
      <c r="P60" s="45"/>
      <c r="Q60" s="45"/>
      <c r="R60" s="14"/>
      <c r="S60" s="14"/>
      <c r="T60" s="14"/>
      <c r="U60" s="14"/>
    </row>
    <row r="61" spans="1:22" s="1" customFormat="1" ht="18.75" x14ac:dyDescent="0.25">
      <c r="A61" s="27"/>
      <c r="B61" s="45"/>
      <c r="C61" s="45" t="s">
        <v>23</v>
      </c>
      <c r="D61" s="45"/>
      <c r="E61" s="45"/>
      <c r="F61" s="45"/>
      <c r="G61" s="45"/>
      <c r="H61" s="45"/>
      <c r="I61" s="79" t="s">
        <v>24</v>
      </c>
      <c r="J61" s="45"/>
      <c r="K61" s="45"/>
      <c r="L61" s="45"/>
      <c r="M61" s="45"/>
      <c r="N61" s="45"/>
      <c r="O61" s="45"/>
      <c r="P61" s="45"/>
      <c r="Q61" s="45"/>
      <c r="R61" s="14"/>
      <c r="S61" s="13"/>
      <c r="T61" s="13"/>
      <c r="U61" s="13"/>
    </row>
    <row r="62" spans="1:22" s="1" customFormat="1" ht="18.75" x14ac:dyDescent="0.25">
      <c r="A62" s="27"/>
      <c r="B62" s="45"/>
      <c r="C62" s="45" t="s">
        <v>25</v>
      </c>
      <c r="D62" s="45"/>
      <c r="E62" s="45"/>
      <c r="F62" s="45"/>
      <c r="G62" s="45"/>
      <c r="H62" s="45"/>
      <c r="I62" s="46" t="s">
        <v>26</v>
      </c>
      <c r="J62" s="45"/>
      <c r="K62" s="45"/>
      <c r="L62" s="45"/>
      <c r="M62" s="45"/>
      <c r="N62" s="45"/>
      <c r="O62" s="45"/>
      <c r="P62" s="45"/>
      <c r="Q62" s="45"/>
      <c r="R62" s="14"/>
      <c r="S62" s="13"/>
      <c r="T62" s="13"/>
      <c r="U62" s="13"/>
    </row>
    <row r="63" spans="1:22" s="1" customFormat="1" ht="18.75" x14ac:dyDescent="0.25">
      <c r="A63" s="139" t="s">
        <v>27</v>
      </c>
      <c r="B63" s="139"/>
      <c r="C63" s="139"/>
      <c r="D63" s="139"/>
      <c r="E63" s="139"/>
      <c r="F63" s="139"/>
      <c r="G63" s="139"/>
      <c r="H63" s="139"/>
      <c r="I63" s="140" t="s">
        <v>28</v>
      </c>
      <c r="J63" s="141"/>
      <c r="K63" s="141"/>
      <c r="L63" s="141"/>
      <c r="M63" s="141"/>
      <c r="N63" s="141"/>
      <c r="O63" s="141"/>
      <c r="P63" s="141"/>
      <c r="Q63" s="141"/>
      <c r="R63" s="141"/>
      <c r="S63" s="13"/>
      <c r="T63" s="13"/>
      <c r="U63" s="13"/>
    </row>
    <row r="64" spans="1:22" ht="18.75" x14ac:dyDescent="0.25">
      <c r="A64" s="139" t="s">
        <v>29</v>
      </c>
      <c r="B64" s="139"/>
      <c r="C64" s="139"/>
      <c r="D64" s="139"/>
      <c r="E64" s="139"/>
      <c r="F64" s="139"/>
      <c r="G64" s="139"/>
      <c r="H64" s="139"/>
      <c r="I64" s="141" t="s">
        <v>30</v>
      </c>
      <c r="J64" s="141"/>
      <c r="K64" s="141"/>
      <c r="L64" s="141"/>
      <c r="M64" s="141"/>
      <c r="N64" s="141"/>
      <c r="O64" s="141"/>
      <c r="P64" s="141"/>
      <c r="Q64" s="141"/>
      <c r="R64" s="141"/>
      <c r="S64" s="2"/>
      <c r="T64" s="2"/>
      <c r="U64" s="2"/>
      <c r="V64" s="1"/>
    </row>
    <row r="65" spans="1:22" s="1" customFormat="1" ht="18.75" x14ac:dyDescent="0.25">
      <c r="A65" s="139" t="s">
        <v>31</v>
      </c>
      <c r="B65" s="139"/>
      <c r="C65" s="139"/>
      <c r="D65" s="139"/>
      <c r="E65" s="139"/>
      <c r="F65" s="139"/>
      <c r="G65" s="139"/>
      <c r="H65" s="139"/>
      <c r="I65" s="141" t="s">
        <v>32</v>
      </c>
      <c r="J65" s="141"/>
      <c r="K65" s="141"/>
      <c r="L65" s="141"/>
      <c r="M65" s="141"/>
      <c r="N65" s="141"/>
      <c r="O65" s="141"/>
      <c r="P65" s="141"/>
      <c r="Q65" s="141"/>
      <c r="R65" s="141"/>
      <c r="S65" s="2"/>
      <c r="T65" s="2"/>
      <c r="U65" s="2"/>
    </row>
    <row r="66" spans="1:22" s="1" customFormat="1" ht="18.75" x14ac:dyDescent="0.25">
      <c r="A66" s="28"/>
      <c r="B66" s="28"/>
      <c r="C66" s="28"/>
      <c r="D66" s="28"/>
      <c r="E66" s="28"/>
      <c r="F66" s="28"/>
      <c r="G66" s="28"/>
      <c r="H66" s="28"/>
      <c r="I66" s="28"/>
      <c r="J66" s="45"/>
      <c r="K66" s="45"/>
      <c r="L66" s="45"/>
      <c r="M66" s="45"/>
      <c r="N66" s="45"/>
      <c r="O66" s="45"/>
      <c r="P66" s="45"/>
      <c r="Q66" s="45"/>
      <c r="R66" s="14"/>
      <c r="S66" s="2"/>
      <c r="T66" s="2"/>
      <c r="U66" s="2"/>
      <c r="V66" s="11"/>
    </row>
    <row r="67" spans="1:22" s="1" customFormat="1" ht="18.75" x14ac:dyDescent="0.25">
      <c r="A67" s="27" t="s">
        <v>33</v>
      </c>
      <c r="B67" s="45"/>
      <c r="C67" s="45"/>
      <c r="D67" s="28"/>
      <c r="E67" s="28"/>
      <c r="F67" s="28"/>
      <c r="G67" s="28"/>
      <c r="H67" s="28"/>
      <c r="I67" s="28"/>
      <c r="J67" s="45"/>
      <c r="K67" s="45"/>
      <c r="L67" s="45"/>
      <c r="M67" s="45"/>
      <c r="N67" s="45"/>
      <c r="O67" s="45"/>
      <c r="P67" s="45"/>
      <c r="Q67" s="45"/>
      <c r="R67" s="14"/>
      <c r="S67" s="2"/>
      <c r="T67" s="2"/>
      <c r="U67" s="2"/>
    </row>
    <row r="68" spans="1:22" s="1" customFormat="1" ht="18.75" x14ac:dyDescent="0.25">
      <c r="A68" s="146" t="s">
        <v>50</v>
      </c>
      <c r="B68" s="139"/>
      <c r="C68" s="139"/>
      <c r="D68" s="139"/>
      <c r="E68" s="139"/>
      <c r="F68" s="139"/>
      <c r="G68" s="139"/>
      <c r="H68" s="139"/>
      <c r="I68" s="147" t="s">
        <v>51</v>
      </c>
      <c r="J68" s="148"/>
      <c r="K68" s="148"/>
      <c r="L68" s="148"/>
      <c r="M68" s="148"/>
      <c r="N68" s="148"/>
      <c r="O68" s="148"/>
      <c r="P68" s="148"/>
      <c r="Q68" s="148"/>
      <c r="R68" s="148"/>
      <c r="S68" s="2"/>
      <c r="T68" s="2"/>
      <c r="U68" s="2"/>
    </row>
    <row r="69" spans="1:22" s="1" customFormat="1" ht="18.75" x14ac:dyDescent="0.25">
      <c r="B69" s="16"/>
      <c r="C69" s="16"/>
      <c r="D69" s="17"/>
      <c r="G69" s="2"/>
      <c r="H69" s="2"/>
      <c r="I69" s="2"/>
      <c r="J69" s="2"/>
      <c r="K69" s="2"/>
      <c r="L69" s="2"/>
      <c r="M69" s="2"/>
      <c r="N69" s="2"/>
      <c r="O69" s="2"/>
      <c r="P69" s="2"/>
      <c r="Q69" s="2"/>
      <c r="R69" s="13"/>
      <c r="S69" s="2"/>
      <c r="T69" s="2"/>
      <c r="U69" s="2"/>
    </row>
    <row r="70" spans="1:22" s="1" customFormat="1" ht="18.75" x14ac:dyDescent="0.25">
      <c r="B70" s="16"/>
      <c r="C70" s="16"/>
      <c r="D70" s="17"/>
      <c r="G70" s="2"/>
      <c r="H70" s="2"/>
      <c r="I70" s="2"/>
      <c r="J70" s="2"/>
      <c r="K70" s="2"/>
      <c r="L70" s="2"/>
      <c r="M70" s="2"/>
      <c r="N70" s="2"/>
      <c r="O70" s="2"/>
      <c r="P70" s="2"/>
      <c r="Q70" s="2"/>
      <c r="R70" s="13"/>
      <c r="S70" s="2"/>
      <c r="T70" s="2"/>
      <c r="U70" s="2"/>
    </row>
    <row r="71" spans="1:22" s="1" customFormat="1" ht="18.75" x14ac:dyDescent="0.25">
      <c r="B71" s="16"/>
      <c r="C71" s="16"/>
      <c r="D71" s="17"/>
      <c r="G71" s="2"/>
      <c r="R71" s="13"/>
    </row>
    <row r="72" spans="1:22" s="1" customFormat="1" ht="18.75" x14ac:dyDescent="0.25">
      <c r="B72" s="16"/>
      <c r="C72" s="16"/>
      <c r="D72" s="17"/>
      <c r="G72" s="2"/>
      <c r="R72" s="13"/>
    </row>
    <row r="73" spans="1:22" s="1" customFormat="1" ht="18.75" x14ac:dyDescent="0.25">
      <c r="A73" s="3"/>
      <c r="B73" s="4"/>
      <c r="C73" s="4"/>
      <c r="D73" s="8"/>
      <c r="E73" s="3"/>
      <c r="F73" s="3"/>
      <c r="G73" s="11"/>
      <c r="R73" s="13"/>
    </row>
    <row r="74" spans="1:22" s="1" customFormat="1" ht="18.75" x14ac:dyDescent="0.25">
      <c r="A74" s="3"/>
      <c r="B74" s="4"/>
      <c r="C74" s="4"/>
      <c r="D74" s="8"/>
      <c r="E74" s="3"/>
      <c r="F74" s="3"/>
      <c r="G74" s="11"/>
      <c r="R74" s="13"/>
    </row>
    <row r="75" spans="1:22" s="1" customFormat="1" ht="18.75" x14ac:dyDescent="0.25">
      <c r="A75" s="3"/>
      <c r="B75" s="4"/>
      <c r="C75" s="4"/>
      <c r="D75" s="8"/>
      <c r="E75" s="3"/>
      <c r="F75" s="3"/>
      <c r="G75" s="11"/>
      <c r="R75" s="13"/>
    </row>
    <row r="76" spans="1:22" ht="18.75" x14ac:dyDescent="0.25">
      <c r="A76" s="3"/>
      <c r="B76" s="4"/>
      <c r="C76" s="4"/>
      <c r="D76" s="8"/>
      <c r="E76" s="3"/>
      <c r="F76" s="3"/>
      <c r="H76" s="1"/>
      <c r="I76" s="1"/>
      <c r="J76" s="1"/>
      <c r="K76" s="1"/>
      <c r="L76" s="1"/>
      <c r="M76" s="1"/>
      <c r="N76" s="1"/>
      <c r="O76" s="1"/>
      <c r="P76" s="1"/>
      <c r="Q76" s="1"/>
      <c r="S76" s="1"/>
      <c r="T76" s="1"/>
      <c r="U76" s="1"/>
      <c r="V76" s="1"/>
    </row>
    <row r="77" spans="1:22" s="1" customFormat="1" ht="18.75" x14ac:dyDescent="0.25">
      <c r="A77" s="3"/>
      <c r="B77" s="4"/>
      <c r="C77" s="4"/>
      <c r="D77" s="8"/>
      <c r="E77" s="3"/>
      <c r="F77" s="3"/>
      <c r="G77" s="11"/>
      <c r="R77" s="13"/>
    </row>
    <row r="78" spans="1:22" s="1" customFormat="1" ht="18.75" x14ac:dyDescent="0.25">
      <c r="A78" s="11"/>
      <c r="B78" s="15"/>
      <c r="C78" s="11"/>
      <c r="D78" s="12"/>
      <c r="E78" s="11"/>
      <c r="F78" s="11"/>
      <c r="G78" s="11"/>
      <c r="H78" s="11"/>
      <c r="I78" s="11"/>
      <c r="J78" s="11"/>
      <c r="K78" s="11"/>
      <c r="L78" s="11"/>
      <c r="M78" s="11"/>
      <c r="N78" s="11"/>
      <c r="O78" s="11"/>
      <c r="P78" s="11"/>
      <c r="Q78" s="11"/>
      <c r="R78" s="13"/>
      <c r="S78" s="11"/>
      <c r="T78" s="11"/>
      <c r="U78" s="11"/>
      <c r="V78" s="11"/>
    </row>
    <row r="79" spans="1:22" s="1" customFormat="1" ht="18.75" x14ac:dyDescent="0.25">
      <c r="A79" s="3"/>
      <c r="B79" s="4"/>
      <c r="C79" s="4"/>
      <c r="D79" s="8"/>
      <c r="E79" s="3"/>
      <c r="F79" s="3"/>
      <c r="G79" s="11"/>
      <c r="R79" s="13"/>
    </row>
    <row r="80" spans="1:22" ht="18.75" x14ac:dyDescent="0.25">
      <c r="A80" s="3"/>
      <c r="B80" s="4"/>
      <c r="C80" s="4"/>
      <c r="D80" s="8"/>
      <c r="E80" s="3"/>
      <c r="F80" s="3"/>
      <c r="H80" s="1"/>
      <c r="I80" s="1"/>
      <c r="J80" s="1"/>
      <c r="K80" s="1"/>
      <c r="L80" s="1"/>
      <c r="M80" s="1"/>
      <c r="N80" s="1"/>
      <c r="O80" s="1"/>
      <c r="P80" s="1"/>
      <c r="Q80" s="1"/>
      <c r="S80" s="1"/>
      <c r="T80" s="1"/>
      <c r="U80" s="1"/>
      <c r="V80" s="1"/>
    </row>
    <row r="81" spans="1:22" ht="18.75" x14ac:dyDescent="0.25">
      <c r="A81" s="3"/>
      <c r="B81" s="4"/>
      <c r="C81" s="4"/>
      <c r="D81" s="7"/>
      <c r="E81" s="4"/>
      <c r="F81" s="3"/>
      <c r="H81" s="1"/>
      <c r="I81" s="1"/>
      <c r="J81" s="1"/>
      <c r="K81" s="1"/>
      <c r="L81" s="1"/>
      <c r="M81" s="1"/>
      <c r="N81" s="1"/>
      <c r="O81" s="1"/>
      <c r="P81" s="1"/>
      <c r="Q81" s="1"/>
      <c r="S81" s="1"/>
      <c r="T81" s="1"/>
      <c r="U81" s="1"/>
      <c r="V81" s="1"/>
    </row>
    <row r="83" spans="1:22" ht="18.75" x14ac:dyDescent="0.25">
      <c r="C83" s="5"/>
    </row>
    <row r="84" spans="1:22" ht="18.75" x14ac:dyDescent="0.25">
      <c r="C84" s="5"/>
    </row>
    <row r="85" spans="1:22" ht="18.75" x14ac:dyDescent="0.25">
      <c r="C85" s="6"/>
    </row>
    <row r="86" spans="1:22" ht="18.75" x14ac:dyDescent="0.25">
      <c r="C86" s="5"/>
    </row>
    <row r="87" spans="1:22" ht="18.75" x14ac:dyDescent="0.25">
      <c r="C87" s="5"/>
    </row>
    <row r="88" spans="1:22" ht="18.75" x14ac:dyDescent="0.25">
      <c r="C88" s="5"/>
    </row>
    <row r="90" spans="1:22" ht="18.75" x14ac:dyDescent="0.25">
      <c r="C90" s="5"/>
    </row>
    <row r="91" spans="1:22" ht="18.75" x14ac:dyDescent="0.25">
      <c r="C91" s="5"/>
    </row>
    <row r="92" spans="1:22" ht="18.75" x14ac:dyDescent="0.25">
      <c r="C92" s="5"/>
    </row>
    <row r="93" spans="1:22" ht="18.75" x14ac:dyDescent="0.25">
      <c r="C93" s="5"/>
    </row>
    <row r="94" spans="1:22" ht="18.75" x14ac:dyDescent="0.25">
      <c r="C94" s="3"/>
    </row>
  </sheetData>
  <sortState ref="A4:V41">
    <sortCondition ref="B4:B41"/>
    <sortCondition ref="T4:T41"/>
  </sortState>
  <mergeCells count="26">
    <mergeCell ref="V2:V3"/>
    <mergeCell ref="S2:S3"/>
    <mergeCell ref="T2:T3"/>
    <mergeCell ref="A68:H68"/>
    <mergeCell ref="I68:R68"/>
    <mergeCell ref="A65:H65"/>
    <mergeCell ref="I65:R65"/>
    <mergeCell ref="A1:V1"/>
    <mergeCell ref="A2:A3"/>
    <mergeCell ref="B2:B3"/>
    <mergeCell ref="C2:C3"/>
    <mergeCell ref="D2:D3"/>
    <mergeCell ref="E2:E3"/>
    <mergeCell ref="F2:F3"/>
    <mergeCell ref="G2:H2"/>
    <mergeCell ref="I2:J2"/>
    <mergeCell ref="K2:L2"/>
    <mergeCell ref="U2:U3"/>
    <mergeCell ref="M2:N2"/>
    <mergeCell ref="A63:H63"/>
    <mergeCell ref="I63:R63"/>
    <mergeCell ref="A64:H64"/>
    <mergeCell ref="I64:R64"/>
    <mergeCell ref="Q2:Q3"/>
    <mergeCell ref="R2:R3"/>
    <mergeCell ref="O2:P2"/>
  </mergeCells>
  <hyperlinks>
    <hyperlink ref="I63" r:id="rId1"/>
    <hyperlink ref="I68" r:id="rId2"/>
    <hyperlink ref="I64" r:id="rId3"/>
    <hyperlink ref="I65" r:id="rId4"/>
    <hyperlink ref="I61" r:id="rId5"/>
  </hyperlinks>
  <printOptions gridLines="1"/>
  <pageMargins left="0.25" right="0.25" top="0.75" bottom="0.75" header="0.3" footer="0.3"/>
  <pageSetup paperSize="9" scale="47" fitToHeight="0"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zoomScale="70" zoomScaleNormal="70" workbookViewId="0">
      <pane ySplit="3" topLeftCell="A4" activePane="bottomLeft" state="frozen"/>
      <selection pane="bottomLeft" activeCell="G12" sqref="G12"/>
    </sheetView>
  </sheetViews>
  <sheetFormatPr defaultColWidth="9.140625" defaultRowHeight="14.25" x14ac:dyDescent="0.2"/>
  <cols>
    <col min="1" max="1" width="9.140625" style="11"/>
    <col min="2" max="2" width="9.28515625" style="15" customWidth="1"/>
    <col min="3" max="3" width="7.5703125" style="11" customWidth="1"/>
    <col min="4" max="4" width="25.7109375" style="12" bestFit="1" customWidth="1"/>
    <col min="5" max="5" width="13.85546875" style="11" customWidth="1"/>
    <col min="6" max="6" width="19.42578125" style="11" customWidth="1"/>
    <col min="7" max="7" width="11.28515625" style="11" customWidth="1"/>
    <col min="8" max="8" width="7.7109375" style="11" customWidth="1"/>
    <col min="9" max="9" width="10.7109375" style="11" customWidth="1"/>
    <col min="10" max="10" width="7.7109375" style="11" customWidth="1"/>
    <col min="11" max="11" width="10.140625" style="11" customWidth="1"/>
    <col min="12" max="12" width="7.7109375" style="11" customWidth="1"/>
    <col min="13" max="13" width="10.42578125" style="11" bestFit="1" customWidth="1"/>
    <col min="14" max="14" width="7.7109375" style="11" customWidth="1"/>
    <col min="15" max="15" width="10.85546875" style="11" customWidth="1"/>
    <col min="16" max="16" width="7.7109375" style="11" customWidth="1"/>
    <col min="17" max="17" width="12.140625" style="11" bestFit="1" customWidth="1"/>
    <col min="18" max="18" width="7.7109375" style="13" customWidth="1"/>
    <col min="19" max="19" width="9.85546875" style="11" customWidth="1"/>
    <col min="20" max="20" width="11.85546875" style="11" customWidth="1"/>
    <col min="21" max="21" width="11" style="11" customWidth="1"/>
    <col min="22" max="16384" width="9.140625" style="11"/>
  </cols>
  <sheetData>
    <row r="1" spans="1:22" s="9" customFormat="1" ht="99.75" customHeight="1" thickBot="1" x14ac:dyDescent="0.45">
      <c r="A1" s="149" t="s">
        <v>135</v>
      </c>
      <c r="B1" s="149"/>
      <c r="C1" s="149"/>
      <c r="D1" s="149"/>
      <c r="E1" s="149"/>
      <c r="F1" s="149"/>
      <c r="G1" s="149"/>
      <c r="H1" s="149"/>
      <c r="I1" s="149"/>
      <c r="J1" s="149"/>
      <c r="K1" s="149"/>
      <c r="L1" s="149"/>
      <c r="M1" s="149"/>
      <c r="N1" s="149"/>
      <c r="O1" s="149"/>
      <c r="P1" s="149"/>
      <c r="Q1" s="149"/>
      <c r="R1" s="149"/>
      <c r="S1" s="149"/>
      <c r="T1" s="149"/>
      <c r="U1" s="149"/>
      <c r="V1" s="149"/>
    </row>
    <row r="2" spans="1:22" s="1" customFormat="1" ht="45" customHeight="1" x14ac:dyDescent="0.25">
      <c r="A2" s="150" t="s">
        <v>12</v>
      </c>
      <c r="B2" s="152" t="s">
        <v>15</v>
      </c>
      <c r="C2" s="154" t="s">
        <v>7</v>
      </c>
      <c r="D2" s="150" t="s">
        <v>5</v>
      </c>
      <c r="E2" s="150" t="s">
        <v>1</v>
      </c>
      <c r="F2" s="150" t="s">
        <v>0</v>
      </c>
      <c r="G2" s="150" t="s">
        <v>122</v>
      </c>
      <c r="H2" s="150"/>
      <c r="I2" s="150" t="s">
        <v>123</v>
      </c>
      <c r="J2" s="150"/>
      <c r="K2" s="150" t="s">
        <v>124</v>
      </c>
      <c r="L2" s="150"/>
      <c r="M2" s="150" t="s">
        <v>125</v>
      </c>
      <c r="N2" s="150"/>
      <c r="O2" s="150" t="s">
        <v>126</v>
      </c>
      <c r="P2" s="150"/>
      <c r="Q2" s="142" t="s">
        <v>10</v>
      </c>
      <c r="R2" s="144" t="s">
        <v>3</v>
      </c>
      <c r="S2" s="150" t="s">
        <v>11</v>
      </c>
      <c r="T2" s="150" t="s">
        <v>14</v>
      </c>
      <c r="U2" s="150" t="s">
        <v>13</v>
      </c>
      <c r="V2" s="150" t="s">
        <v>16</v>
      </c>
    </row>
    <row r="3" spans="1:22" s="1" customFormat="1" ht="19.5" thickBot="1" x14ac:dyDescent="0.3">
      <c r="A3" s="151"/>
      <c r="B3" s="153"/>
      <c r="C3" s="155"/>
      <c r="D3" s="151"/>
      <c r="E3" s="151"/>
      <c r="F3" s="151"/>
      <c r="G3" s="19" t="s">
        <v>8</v>
      </c>
      <c r="H3" s="20" t="s">
        <v>9</v>
      </c>
      <c r="I3" s="19" t="s">
        <v>8</v>
      </c>
      <c r="J3" s="20" t="s">
        <v>9</v>
      </c>
      <c r="K3" s="19" t="s">
        <v>8</v>
      </c>
      <c r="L3" s="20" t="s">
        <v>9</v>
      </c>
      <c r="M3" s="19" t="s">
        <v>8</v>
      </c>
      <c r="N3" s="20" t="s">
        <v>9</v>
      </c>
      <c r="O3" s="19" t="s">
        <v>8</v>
      </c>
      <c r="P3" s="20" t="s">
        <v>9</v>
      </c>
      <c r="Q3" s="143"/>
      <c r="R3" s="145"/>
      <c r="S3" s="151"/>
      <c r="T3" s="151"/>
      <c r="U3" s="151"/>
      <c r="V3" s="151"/>
    </row>
    <row r="4" spans="1:22" s="1" customFormat="1" ht="20.100000000000001" customHeight="1" x14ac:dyDescent="0.3">
      <c r="A4" s="84" t="s">
        <v>39</v>
      </c>
      <c r="B4" s="84" t="s">
        <v>39</v>
      </c>
      <c r="C4" s="85">
        <v>40</v>
      </c>
      <c r="D4" s="113" t="s">
        <v>95</v>
      </c>
      <c r="E4" s="39" t="s">
        <v>117</v>
      </c>
      <c r="F4" s="39" t="s">
        <v>129</v>
      </c>
      <c r="G4" s="40">
        <v>92.38</v>
      </c>
      <c r="H4" s="41"/>
      <c r="I4" s="42">
        <v>89.69</v>
      </c>
      <c r="J4" s="41"/>
      <c r="K4" s="42">
        <v>88.31</v>
      </c>
      <c r="L4" s="41"/>
      <c r="M4" s="42">
        <v>87.6</v>
      </c>
      <c r="N4" s="41"/>
      <c r="O4" s="42">
        <v>86.59</v>
      </c>
      <c r="P4" s="41"/>
      <c r="Q4" s="54">
        <f>SUM(G4:P4)</f>
        <v>444.57000000000005</v>
      </c>
      <c r="R4" s="55">
        <v>1</v>
      </c>
      <c r="S4" s="55">
        <v>1</v>
      </c>
      <c r="T4" s="56">
        <f>Q4*0.94</f>
        <v>417.89580000000001</v>
      </c>
      <c r="U4" s="55">
        <v>1</v>
      </c>
      <c r="V4" s="43">
        <v>9</v>
      </c>
    </row>
    <row r="5" spans="1:22" s="1" customFormat="1" ht="20.100000000000001" customHeight="1" x14ac:dyDescent="0.3">
      <c r="A5" s="86" t="s">
        <v>39</v>
      </c>
      <c r="B5" s="86" t="s">
        <v>39</v>
      </c>
      <c r="C5" s="93">
        <v>12</v>
      </c>
      <c r="D5" s="114" t="s">
        <v>73</v>
      </c>
      <c r="E5" s="33" t="s">
        <v>117</v>
      </c>
      <c r="F5" s="33" t="s">
        <v>105</v>
      </c>
      <c r="G5" s="48">
        <v>90.59</v>
      </c>
      <c r="H5" s="49"/>
      <c r="I5" s="50">
        <v>90.57</v>
      </c>
      <c r="J5" s="49"/>
      <c r="K5" s="50">
        <v>89.13</v>
      </c>
      <c r="L5" s="49"/>
      <c r="M5" s="50">
        <v>87.65</v>
      </c>
      <c r="N5" s="49"/>
      <c r="O5" s="50">
        <v>88.41</v>
      </c>
      <c r="P5" s="49"/>
      <c r="Q5" s="57">
        <f>SUM(G5:P5)</f>
        <v>446.34999999999991</v>
      </c>
      <c r="R5" s="58">
        <v>2</v>
      </c>
      <c r="S5" s="58">
        <v>2</v>
      </c>
      <c r="T5" s="59">
        <f>Q5*0.94</f>
        <v>419.5689999999999</v>
      </c>
      <c r="U5" s="58">
        <v>3</v>
      </c>
      <c r="V5" s="58">
        <v>6</v>
      </c>
    </row>
    <row r="6" spans="1:22" s="1" customFormat="1" ht="20.100000000000001" customHeight="1" x14ac:dyDescent="0.3">
      <c r="A6" s="86" t="s">
        <v>36</v>
      </c>
      <c r="B6" s="86" t="s">
        <v>36</v>
      </c>
      <c r="C6" s="93">
        <v>20</v>
      </c>
      <c r="D6" s="114" t="s">
        <v>81</v>
      </c>
      <c r="E6" s="33" t="s">
        <v>121</v>
      </c>
      <c r="F6" s="33" t="s">
        <v>110</v>
      </c>
      <c r="G6" s="48">
        <v>93.78</v>
      </c>
      <c r="H6" s="49"/>
      <c r="I6" s="50">
        <v>91.29</v>
      </c>
      <c r="J6" s="49"/>
      <c r="K6" s="50">
        <v>90.5</v>
      </c>
      <c r="L6" s="49"/>
      <c r="M6" s="50">
        <v>90.5</v>
      </c>
      <c r="N6" s="49"/>
      <c r="O6" s="50">
        <v>89.54</v>
      </c>
      <c r="P6" s="49"/>
      <c r="Q6" s="57">
        <f>SUM(G6:P6)</f>
        <v>455.61</v>
      </c>
      <c r="R6" s="58">
        <v>1</v>
      </c>
      <c r="S6" s="58">
        <v>3</v>
      </c>
      <c r="T6" s="59">
        <f>Q6*0.93</f>
        <v>423.71730000000002</v>
      </c>
      <c r="U6" s="58">
        <v>4</v>
      </c>
      <c r="V6" s="58">
        <v>9</v>
      </c>
    </row>
    <row r="7" spans="1:22" s="1" customFormat="1" ht="20.100000000000001" customHeight="1" x14ac:dyDescent="0.3">
      <c r="A7" s="86" t="s">
        <v>36</v>
      </c>
      <c r="B7" s="86" t="s">
        <v>36</v>
      </c>
      <c r="C7" s="87">
        <v>25</v>
      </c>
      <c r="D7" s="114" t="s">
        <v>85</v>
      </c>
      <c r="E7" s="47" t="s">
        <v>121</v>
      </c>
      <c r="F7" s="47" t="s">
        <v>110</v>
      </c>
      <c r="G7" s="48">
        <v>96.06</v>
      </c>
      <c r="H7" s="49"/>
      <c r="I7" s="50">
        <v>94.03</v>
      </c>
      <c r="J7" s="49"/>
      <c r="K7" s="50">
        <v>92</v>
      </c>
      <c r="L7" s="49"/>
      <c r="M7" s="50">
        <v>89.75</v>
      </c>
      <c r="N7" s="49"/>
      <c r="O7" s="50">
        <v>90.82</v>
      </c>
      <c r="P7" s="49"/>
      <c r="Q7" s="57">
        <f>SUM(G7:P7)</f>
        <v>462.66</v>
      </c>
      <c r="R7" s="58">
        <v>2</v>
      </c>
      <c r="S7" s="58">
        <v>4</v>
      </c>
      <c r="T7" s="59">
        <f>Q7*0.93</f>
        <v>430.27380000000005</v>
      </c>
      <c r="U7" s="58">
        <v>5</v>
      </c>
      <c r="V7" s="58">
        <v>6</v>
      </c>
    </row>
    <row r="8" spans="1:22" s="1" customFormat="1" ht="20.100000000000001" customHeight="1" x14ac:dyDescent="0.3">
      <c r="A8" s="86" t="s">
        <v>2</v>
      </c>
      <c r="B8" s="86" t="s">
        <v>2</v>
      </c>
      <c r="C8" s="93">
        <v>16</v>
      </c>
      <c r="D8" s="114" t="s">
        <v>77</v>
      </c>
      <c r="E8" s="33" t="s">
        <v>120</v>
      </c>
      <c r="F8" s="33" t="s">
        <v>108</v>
      </c>
      <c r="G8" s="48">
        <v>95.47</v>
      </c>
      <c r="H8" s="49"/>
      <c r="I8" s="50">
        <v>94.12</v>
      </c>
      <c r="J8" s="49"/>
      <c r="K8" s="50">
        <v>93.47</v>
      </c>
      <c r="L8" s="49"/>
      <c r="M8" s="50">
        <v>92.88</v>
      </c>
      <c r="N8" s="49"/>
      <c r="O8" s="50">
        <v>93.32</v>
      </c>
      <c r="P8" s="49"/>
      <c r="Q8" s="57">
        <f>SUM(G8:P8)</f>
        <v>469.26</v>
      </c>
      <c r="R8" s="58">
        <v>1</v>
      </c>
      <c r="S8" s="58">
        <v>5</v>
      </c>
      <c r="T8" s="59">
        <f>Q8*0.95</f>
        <v>445.79699999999997</v>
      </c>
      <c r="U8" s="58">
        <v>10</v>
      </c>
      <c r="V8" s="58">
        <v>9</v>
      </c>
    </row>
    <row r="9" spans="1:22" s="1" customFormat="1" ht="20.100000000000001" customHeight="1" x14ac:dyDescent="0.3">
      <c r="A9" s="86" t="s">
        <v>2</v>
      </c>
      <c r="B9" s="86" t="s">
        <v>2</v>
      </c>
      <c r="C9" s="93">
        <v>18</v>
      </c>
      <c r="D9" s="114" t="s">
        <v>79</v>
      </c>
      <c r="E9" s="33" t="s">
        <v>121</v>
      </c>
      <c r="F9" s="33" t="s">
        <v>101</v>
      </c>
      <c r="G9" s="48">
        <v>98</v>
      </c>
      <c r="H9" s="49"/>
      <c r="I9" s="50">
        <v>95.88</v>
      </c>
      <c r="J9" s="49"/>
      <c r="K9" s="50">
        <v>93.53</v>
      </c>
      <c r="L9" s="49"/>
      <c r="M9" s="50">
        <v>91.25</v>
      </c>
      <c r="N9" s="49"/>
      <c r="O9" s="50">
        <v>91.62</v>
      </c>
      <c r="P9" s="49"/>
      <c r="Q9" s="57">
        <f>SUM(G9:P9)</f>
        <v>470.28</v>
      </c>
      <c r="R9" s="58">
        <v>2</v>
      </c>
      <c r="S9" s="58">
        <v>6</v>
      </c>
      <c r="T9" s="59">
        <f>Q9*0.95</f>
        <v>446.76599999999996</v>
      </c>
      <c r="U9" s="58">
        <v>11</v>
      </c>
      <c r="V9" s="58">
        <v>6</v>
      </c>
    </row>
    <row r="10" spans="1:22" s="1" customFormat="1" ht="20.100000000000001" customHeight="1" x14ac:dyDescent="0.3">
      <c r="A10" s="86" t="s">
        <v>39</v>
      </c>
      <c r="B10" s="86" t="s">
        <v>39</v>
      </c>
      <c r="C10" s="87">
        <v>33</v>
      </c>
      <c r="D10" s="114" t="s">
        <v>53</v>
      </c>
      <c r="E10" s="33" t="s">
        <v>119</v>
      </c>
      <c r="F10" s="33" t="s">
        <v>128</v>
      </c>
      <c r="G10" s="34">
        <v>95.84</v>
      </c>
      <c r="H10" s="35"/>
      <c r="I10" s="36">
        <v>94.4</v>
      </c>
      <c r="J10" s="35"/>
      <c r="K10" s="36">
        <v>95.56</v>
      </c>
      <c r="L10" s="35"/>
      <c r="M10" s="36">
        <v>93.72</v>
      </c>
      <c r="N10" s="35"/>
      <c r="O10" s="36">
        <v>93.94</v>
      </c>
      <c r="P10" s="35"/>
      <c r="Q10" s="57">
        <f>SUM(G10:P10)</f>
        <v>473.46</v>
      </c>
      <c r="R10" s="58">
        <v>3</v>
      </c>
      <c r="S10" s="58">
        <v>7</v>
      </c>
      <c r="T10" s="59">
        <f>Q10*0.94</f>
        <v>445.05239999999998</v>
      </c>
      <c r="U10" s="58">
        <v>8</v>
      </c>
      <c r="V10" s="37">
        <v>4</v>
      </c>
    </row>
    <row r="11" spans="1:22" s="1" customFormat="1" ht="20.100000000000001" customHeight="1" x14ac:dyDescent="0.3">
      <c r="A11" s="88" t="s">
        <v>36</v>
      </c>
      <c r="B11" s="88" t="s">
        <v>36</v>
      </c>
      <c r="C11" s="87">
        <v>10</v>
      </c>
      <c r="D11" s="114" t="s">
        <v>71</v>
      </c>
      <c r="E11" s="33" t="s">
        <v>118</v>
      </c>
      <c r="F11" s="33" t="s">
        <v>58</v>
      </c>
      <c r="G11" s="48">
        <v>98.12</v>
      </c>
      <c r="H11" s="49"/>
      <c r="I11" s="50">
        <v>99.32</v>
      </c>
      <c r="J11" s="49"/>
      <c r="K11" s="50">
        <v>93.91</v>
      </c>
      <c r="L11" s="49"/>
      <c r="M11" s="50">
        <v>92.72</v>
      </c>
      <c r="N11" s="49"/>
      <c r="O11" s="50">
        <v>94.62</v>
      </c>
      <c r="P11" s="49"/>
      <c r="Q11" s="57">
        <f>SUM(G11:P11)</f>
        <v>478.69000000000005</v>
      </c>
      <c r="R11" s="58">
        <v>3</v>
      </c>
      <c r="S11" s="58">
        <v>8</v>
      </c>
      <c r="T11" s="59">
        <f>Q11*0.93</f>
        <v>445.18170000000009</v>
      </c>
      <c r="U11" s="58">
        <v>9</v>
      </c>
      <c r="V11" s="58">
        <v>4</v>
      </c>
    </row>
    <row r="12" spans="1:22" s="1" customFormat="1" ht="20.100000000000001" customHeight="1" x14ac:dyDescent="0.3">
      <c r="A12" s="88" t="s">
        <v>39</v>
      </c>
      <c r="B12" s="88" t="s">
        <v>39</v>
      </c>
      <c r="C12" s="93">
        <v>27</v>
      </c>
      <c r="D12" s="114" t="s">
        <v>87</v>
      </c>
      <c r="E12" s="33" t="s">
        <v>117</v>
      </c>
      <c r="F12" s="33" t="s">
        <v>111</v>
      </c>
      <c r="G12" s="34">
        <v>108.47</v>
      </c>
      <c r="H12" s="35"/>
      <c r="I12" s="36">
        <v>95.37</v>
      </c>
      <c r="J12" s="35"/>
      <c r="K12" s="36">
        <v>95</v>
      </c>
      <c r="L12" s="35"/>
      <c r="M12" s="36">
        <v>94.82</v>
      </c>
      <c r="N12" s="35"/>
      <c r="O12" s="36">
        <v>91.28</v>
      </c>
      <c r="P12" s="35"/>
      <c r="Q12" s="57">
        <f>SUM(G12:P12)</f>
        <v>484.94000000000005</v>
      </c>
      <c r="R12" s="58">
        <v>4</v>
      </c>
      <c r="S12" s="58">
        <v>9</v>
      </c>
      <c r="T12" s="59">
        <f>Q12*0.94</f>
        <v>455.84360000000004</v>
      </c>
      <c r="U12" s="58">
        <v>14</v>
      </c>
      <c r="V12" s="37">
        <v>3</v>
      </c>
    </row>
    <row r="13" spans="1:22" s="1" customFormat="1" ht="20.100000000000001" customHeight="1" x14ac:dyDescent="0.3">
      <c r="A13" s="86" t="s">
        <v>2</v>
      </c>
      <c r="B13" s="86" t="s">
        <v>43</v>
      </c>
      <c r="C13" s="93">
        <v>21</v>
      </c>
      <c r="D13" s="114" t="s">
        <v>38</v>
      </c>
      <c r="E13" s="33" t="s">
        <v>120</v>
      </c>
      <c r="F13" s="33" t="s">
        <v>108</v>
      </c>
      <c r="G13" s="48">
        <v>99.210000000000008</v>
      </c>
      <c r="H13" s="49"/>
      <c r="I13" s="50">
        <v>95.97</v>
      </c>
      <c r="J13" s="49"/>
      <c r="K13" s="50">
        <v>97.04</v>
      </c>
      <c r="L13" s="49"/>
      <c r="M13" s="50">
        <v>98.44</v>
      </c>
      <c r="N13" s="49"/>
      <c r="O13" s="50">
        <v>94.69</v>
      </c>
      <c r="P13" s="49"/>
      <c r="Q13" s="57">
        <f>SUM(G13:P13)</f>
        <v>485.35</v>
      </c>
      <c r="R13" s="58">
        <v>1</v>
      </c>
      <c r="S13" s="58">
        <v>10</v>
      </c>
      <c r="T13" s="59">
        <f>Q13*0.95</f>
        <v>461.08249999999998</v>
      </c>
      <c r="U13" s="58">
        <v>15</v>
      </c>
      <c r="V13" s="58">
        <v>9</v>
      </c>
    </row>
    <row r="14" spans="1:22" s="1" customFormat="1" ht="20.100000000000001" customHeight="1" x14ac:dyDescent="0.3">
      <c r="A14" s="88" t="s">
        <v>37</v>
      </c>
      <c r="B14" s="88" t="s">
        <v>37</v>
      </c>
      <c r="C14" s="87">
        <v>2</v>
      </c>
      <c r="D14" s="114" t="s">
        <v>66</v>
      </c>
      <c r="E14" s="33" t="s">
        <v>118</v>
      </c>
      <c r="F14" s="33" t="s">
        <v>100</v>
      </c>
      <c r="G14" s="48">
        <v>98.789999999999992</v>
      </c>
      <c r="H14" s="49"/>
      <c r="I14" s="50">
        <v>97.04</v>
      </c>
      <c r="J14" s="49"/>
      <c r="K14" s="50">
        <v>98.78</v>
      </c>
      <c r="L14" s="49"/>
      <c r="M14" s="50">
        <v>95.63</v>
      </c>
      <c r="N14" s="49"/>
      <c r="O14" s="50">
        <v>96.13</v>
      </c>
      <c r="P14" s="49"/>
      <c r="Q14" s="57">
        <f>SUM(G14:P14)</f>
        <v>486.37</v>
      </c>
      <c r="R14" s="58">
        <v>1</v>
      </c>
      <c r="S14" s="58">
        <v>11</v>
      </c>
      <c r="T14" s="59">
        <f>Q14*0.86</f>
        <v>418.27819999999997</v>
      </c>
      <c r="U14" s="58">
        <v>2</v>
      </c>
      <c r="V14" s="58"/>
    </row>
    <row r="15" spans="1:22" s="1" customFormat="1" ht="20.100000000000001" customHeight="1" x14ac:dyDescent="0.3">
      <c r="A15" s="88" t="s">
        <v>2</v>
      </c>
      <c r="B15" s="88" t="s">
        <v>2</v>
      </c>
      <c r="C15" s="87">
        <v>5</v>
      </c>
      <c r="D15" s="114" t="s">
        <v>46</v>
      </c>
      <c r="E15" s="33" t="s">
        <v>6</v>
      </c>
      <c r="F15" s="33" t="s">
        <v>55</v>
      </c>
      <c r="G15" s="48">
        <v>101.25999999999999</v>
      </c>
      <c r="H15" s="49"/>
      <c r="I15" s="50">
        <v>102</v>
      </c>
      <c r="J15" s="49"/>
      <c r="K15" s="50">
        <v>96.94</v>
      </c>
      <c r="L15" s="49"/>
      <c r="M15" s="50">
        <v>94.41</v>
      </c>
      <c r="N15" s="49"/>
      <c r="O15" s="50">
        <v>94.13</v>
      </c>
      <c r="P15" s="49"/>
      <c r="Q15" s="57">
        <f>SUM(G15:P15)</f>
        <v>488.74</v>
      </c>
      <c r="R15" s="58">
        <v>3</v>
      </c>
      <c r="S15" s="58">
        <v>12</v>
      </c>
      <c r="T15" s="59">
        <f>Q15*0.95</f>
        <v>464.303</v>
      </c>
      <c r="U15" s="58">
        <v>16</v>
      </c>
      <c r="V15" s="58">
        <v>4</v>
      </c>
    </row>
    <row r="16" spans="1:22" s="1" customFormat="1" ht="20.100000000000001" customHeight="1" x14ac:dyDescent="0.3">
      <c r="A16" s="86" t="s">
        <v>4</v>
      </c>
      <c r="B16" s="86" t="s">
        <v>4</v>
      </c>
      <c r="C16" s="87">
        <v>32</v>
      </c>
      <c r="D16" s="114" t="s">
        <v>89</v>
      </c>
      <c r="E16" s="33" t="s">
        <v>121</v>
      </c>
      <c r="F16" s="33" t="s">
        <v>112</v>
      </c>
      <c r="G16" s="48">
        <v>99.69</v>
      </c>
      <c r="H16" s="49"/>
      <c r="I16" s="50">
        <v>98.34</v>
      </c>
      <c r="J16" s="49"/>
      <c r="K16" s="50">
        <v>105.4</v>
      </c>
      <c r="L16" s="49"/>
      <c r="M16" s="50">
        <v>98.12</v>
      </c>
      <c r="N16" s="49"/>
      <c r="O16" s="50">
        <v>95.97</v>
      </c>
      <c r="P16" s="49"/>
      <c r="Q16" s="57">
        <f>SUM(G16:P16)</f>
        <v>497.52</v>
      </c>
      <c r="R16" s="58">
        <v>1</v>
      </c>
      <c r="S16" s="58">
        <v>13</v>
      </c>
      <c r="T16" s="59">
        <f>Q16*0.9</f>
        <v>447.76799999999997</v>
      </c>
      <c r="U16" s="58">
        <v>12</v>
      </c>
      <c r="V16" s="58">
        <v>9</v>
      </c>
    </row>
    <row r="17" spans="1:22" s="1" customFormat="1" ht="20.100000000000001" customHeight="1" x14ac:dyDescent="0.3">
      <c r="A17" s="88" t="s">
        <v>2</v>
      </c>
      <c r="B17" s="88" t="s">
        <v>43</v>
      </c>
      <c r="C17" s="87">
        <v>9</v>
      </c>
      <c r="D17" s="114" t="s">
        <v>70</v>
      </c>
      <c r="E17" s="33" t="s">
        <v>6</v>
      </c>
      <c r="F17" s="33" t="s">
        <v>55</v>
      </c>
      <c r="G17" s="48">
        <v>101.84</v>
      </c>
      <c r="H17" s="49"/>
      <c r="I17" s="50">
        <v>102.38</v>
      </c>
      <c r="J17" s="49"/>
      <c r="K17" s="50">
        <v>101.44</v>
      </c>
      <c r="L17" s="49"/>
      <c r="M17" s="50">
        <v>97.44</v>
      </c>
      <c r="N17" s="49"/>
      <c r="O17" s="50">
        <v>97.75</v>
      </c>
      <c r="P17" s="49"/>
      <c r="Q17" s="57">
        <f>SUM(G17:P17)</f>
        <v>500.84999999999997</v>
      </c>
      <c r="R17" s="58">
        <v>2</v>
      </c>
      <c r="S17" s="58">
        <v>14</v>
      </c>
      <c r="T17" s="59">
        <f>Q17*0.95</f>
        <v>475.80749999999995</v>
      </c>
      <c r="U17" s="58">
        <v>18</v>
      </c>
      <c r="V17" s="58">
        <v>6</v>
      </c>
    </row>
    <row r="18" spans="1:22" s="1" customFormat="1" ht="20.100000000000001" customHeight="1" x14ac:dyDescent="0.3">
      <c r="A18" s="86" t="s">
        <v>37</v>
      </c>
      <c r="B18" s="86" t="s">
        <v>37</v>
      </c>
      <c r="C18" s="87">
        <v>1</v>
      </c>
      <c r="D18" s="114" t="s">
        <v>65</v>
      </c>
      <c r="E18" s="33" t="s">
        <v>117</v>
      </c>
      <c r="F18" s="33" t="s">
        <v>99</v>
      </c>
      <c r="G18" s="34">
        <v>100.87</v>
      </c>
      <c r="H18" s="35"/>
      <c r="I18" s="36">
        <v>105.35</v>
      </c>
      <c r="J18" s="35"/>
      <c r="K18" s="36">
        <v>99.69</v>
      </c>
      <c r="L18" s="35"/>
      <c r="M18" s="36">
        <v>97.79</v>
      </c>
      <c r="N18" s="35"/>
      <c r="O18" s="36">
        <v>97.19</v>
      </c>
      <c r="P18" s="35"/>
      <c r="Q18" s="57">
        <f>SUM(G18:P18)</f>
        <v>500.89</v>
      </c>
      <c r="R18" s="58">
        <v>2</v>
      </c>
      <c r="S18" s="58">
        <v>15</v>
      </c>
      <c r="T18" s="59">
        <f>Q18*0.86</f>
        <v>430.7654</v>
      </c>
      <c r="U18" s="58">
        <v>6</v>
      </c>
      <c r="V18" s="37">
        <v>9</v>
      </c>
    </row>
    <row r="19" spans="1:22" s="1" customFormat="1" ht="20.100000000000001" customHeight="1" x14ac:dyDescent="0.3">
      <c r="A19" s="88" t="s">
        <v>4</v>
      </c>
      <c r="B19" s="88" t="s">
        <v>4</v>
      </c>
      <c r="C19" s="87">
        <v>8</v>
      </c>
      <c r="D19" s="114" t="s">
        <v>69</v>
      </c>
      <c r="E19" s="33" t="s">
        <v>117</v>
      </c>
      <c r="F19" s="33" t="s">
        <v>103</v>
      </c>
      <c r="G19" s="48">
        <v>101.94</v>
      </c>
      <c r="H19" s="49"/>
      <c r="I19" s="50">
        <v>100.75</v>
      </c>
      <c r="J19" s="49"/>
      <c r="K19" s="50">
        <v>101</v>
      </c>
      <c r="L19" s="49"/>
      <c r="M19" s="50">
        <v>98.22</v>
      </c>
      <c r="N19" s="49"/>
      <c r="O19" s="50">
        <v>99.82</v>
      </c>
      <c r="P19" s="49"/>
      <c r="Q19" s="57">
        <f>SUM(G19:P19)</f>
        <v>501.72999999999996</v>
      </c>
      <c r="R19" s="58">
        <v>2</v>
      </c>
      <c r="S19" s="58">
        <v>16</v>
      </c>
      <c r="T19" s="59">
        <f>Q19*0.9</f>
        <v>451.55699999999996</v>
      </c>
      <c r="U19" s="58">
        <v>13</v>
      </c>
      <c r="V19" s="58">
        <v>6</v>
      </c>
    </row>
    <row r="20" spans="1:22" s="1" customFormat="1" ht="20.100000000000001" customHeight="1" x14ac:dyDescent="0.3">
      <c r="A20" s="86" t="s">
        <v>2</v>
      </c>
      <c r="B20" s="86" t="s">
        <v>2</v>
      </c>
      <c r="C20" s="87">
        <v>42</v>
      </c>
      <c r="D20" s="114" t="s">
        <v>34</v>
      </c>
      <c r="E20" s="33" t="s">
        <v>6</v>
      </c>
      <c r="F20" s="33" t="s">
        <v>55</v>
      </c>
      <c r="G20" s="34">
        <v>104.53</v>
      </c>
      <c r="H20" s="35"/>
      <c r="I20" s="36">
        <v>99.93</v>
      </c>
      <c r="J20" s="35"/>
      <c r="K20" s="36">
        <v>101.06</v>
      </c>
      <c r="L20" s="35"/>
      <c r="M20" s="36">
        <v>98.75</v>
      </c>
      <c r="N20" s="35"/>
      <c r="O20" s="36">
        <v>97.5</v>
      </c>
      <c r="P20" s="35"/>
      <c r="Q20" s="57">
        <f>SUM(G20:P20)</f>
        <v>501.77</v>
      </c>
      <c r="R20" s="58">
        <v>4</v>
      </c>
      <c r="S20" s="58">
        <v>17</v>
      </c>
      <c r="T20" s="59">
        <f>Q20*0.95</f>
        <v>476.68149999999997</v>
      </c>
      <c r="U20" s="58">
        <v>19</v>
      </c>
      <c r="V20" s="37">
        <v>3</v>
      </c>
    </row>
    <row r="21" spans="1:22" s="1" customFormat="1" ht="20.100000000000001" customHeight="1" x14ac:dyDescent="0.3">
      <c r="A21" s="88" t="s">
        <v>2</v>
      </c>
      <c r="B21" s="88" t="s">
        <v>2</v>
      </c>
      <c r="C21" s="87">
        <v>4</v>
      </c>
      <c r="D21" s="114" t="s">
        <v>68</v>
      </c>
      <c r="E21" s="33" t="s">
        <v>6</v>
      </c>
      <c r="F21" s="33" t="s">
        <v>55</v>
      </c>
      <c r="G21" s="48">
        <v>104.06</v>
      </c>
      <c r="H21" s="49"/>
      <c r="I21" s="50">
        <v>99.94</v>
      </c>
      <c r="J21" s="49"/>
      <c r="K21" s="50">
        <v>101.15</v>
      </c>
      <c r="L21" s="49"/>
      <c r="M21" s="50">
        <v>98.65</v>
      </c>
      <c r="N21" s="49"/>
      <c r="O21" s="50">
        <v>100</v>
      </c>
      <c r="P21" s="49"/>
      <c r="Q21" s="57">
        <f>SUM(G21:P21)</f>
        <v>503.79999999999995</v>
      </c>
      <c r="R21" s="58">
        <v>5</v>
      </c>
      <c r="S21" s="58">
        <v>18</v>
      </c>
      <c r="T21" s="59">
        <f>Q21*0.95</f>
        <v>478.60999999999996</v>
      </c>
      <c r="U21" s="58">
        <v>20</v>
      </c>
      <c r="V21" s="58">
        <v>2</v>
      </c>
    </row>
    <row r="22" spans="1:22" s="1" customFormat="1" ht="20.100000000000001" customHeight="1" x14ac:dyDescent="0.3">
      <c r="A22" s="86" t="s">
        <v>2</v>
      </c>
      <c r="B22" s="86" t="s">
        <v>2</v>
      </c>
      <c r="C22" s="87">
        <v>35</v>
      </c>
      <c r="D22" s="114" t="s">
        <v>45</v>
      </c>
      <c r="E22" s="33" t="s">
        <v>41</v>
      </c>
      <c r="F22" s="33" t="s">
        <v>113</v>
      </c>
      <c r="G22" s="34">
        <v>102.03</v>
      </c>
      <c r="H22" s="35"/>
      <c r="I22" s="36">
        <v>100.12</v>
      </c>
      <c r="J22" s="35"/>
      <c r="K22" s="36">
        <v>101.1</v>
      </c>
      <c r="L22" s="35"/>
      <c r="M22" s="36">
        <v>99.81</v>
      </c>
      <c r="N22" s="35"/>
      <c r="O22" s="36">
        <v>101</v>
      </c>
      <c r="P22" s="35"/>
      <c r="Q22" s="57">
        <f>SUM(G22:P22)</f>
        <v>504.06</v>
      </c>
      <c r="R22" s="58">
        <v>6</v>
      </c>
      <c r="S22" s="58">
        <v>19</v>
      </c>
      <c r="T22" s="59">
        <f>Q22*0.95</f>
        <v>478.85699999999997</v>
      </c>
      <c r="U22" s="58">
        <v>21</v>
      </c>
      <c r="V22" s="37">
        <v>1</v>
      </c>
    </row>
    <row r="23" spans="1:22" s="1" customFormat="1" ht="20.100000000000001" customHeight="1" x14ac:dyDescent="0.3">
      <c r="A23" s="86" t="s">
        <v>37</v>
      </c>
      <c r="B23" s="86" t="s">
        <v>37</v>
      </c>
      <c r="C23" s="87">
        <v>37</v>
      </c>
      <c r="D23" s="114" t="s">
        <v>92</v>
      </c>
      <c r="E23" s="33" t="s">
        <v>6</v>
      </c>
      <c r="F23" s="33" t="s">
        <v>115</v>
      </c>
      <c r="G23" s="34">
        <v>103.4</v>
      </c>
      <c r="H23" s="35"/>
      <c r="I23" s="36">
        <v>104.75</v>
      </c>
      <c r="J23" s="35"/>
      <c r="K23" s="36">
        <v>106.75</v>
      </c>
      <c r="L23" s="35"/>
      <c r="M23" s="36">
        <v>101.25</v>
      </c>
      <c r="N23" s="35"/>
      <c r="O23" s="36">
        <v>99.29</v>
      </c>
      <c r="P23" s="35"/>
      <c r="Q23" s="57">
        <f>SUM(G23:P23)</f>
        <v>515.43999999999994</v>
      </c>
      <c r="R23" s="58">
        <v>3</v>
      </c>
      <c r="S23" s="58">
        <v>20</v>
      </c>
      <c r="T23" s="59">
        <f>Q23*0.86</f>
        <v>443.27839999999992</v>
      </c>
      <c r="U23" s="58">
        <v>7</v>
      </c>
      <c r="V23" s="37">
        <v>6</v>
      </c>
    </row>
    <row r="24" spans="1:22" s="1" customFormat="1" ht="20.100000000000001" customHeight="1" x14ac:dyDescent="0.25">
      <c r="A24" s="86" t="s">
        <v>2</v>
      </c>
      <c r="B24" s="86" t="s">
        <v>2</v>
      </c>
      <c r="C24" s="87">
        <v>41</v>
      </c>
      <c r="D24" s="94" t="s">
        <v>96</v>
      </c>
      <c r="E24" s="33" t="s">
        <v>118</v>
      </c>
      <c r="F24" s="33" t="s">
        <v>57</v>
      </c>
      <c r="G24" s="34">
        <v>104.81</v>
      </c>
      <c r="H24" s="35"/>
      <c r="I24" s="36">
        <v>105.25</v>
      </c>
      <c r="J24" s="35"/>
      <c r="K24" s="36">
        <v>103.35</v>
      </c>
      <c r="L24" s="35"/>
      <c r="M24" s="36">
        <v>100.87</v>
      </c>
      <c r="N24" s="35"/>
      <c r="O24" s="36">
        <v>101.56</v>
      </c>
      <c r="P24" s="35"/>
      <c r="Q24" s="57">
        <f>SUM(G24:P24)</f>
        <v>515.83999999999992</v>
      </c>
      <c r="R24" s="58">
        <v>7</v>
      </c>
      <c r="S24" s="58">
        <v>21</v>
      </c>
      <c r="T24" s="59">
        <f>Q24*0.95</f>
        <v>490.04799999999989</v>
      </c>
      <c r="U24" s="58">
        <v>23</v>
      </c>
      <c r="V24" s="37"/>
    </row>
    <row r="25" spans="1:22" s="1" customFormat="1" ht="20.100000000000001" customHeight="1" x14ac:dyDescent="0.3">
      <c r="A25" s="86" t="s">
        <v>36</v>
      </c>
      <c r="B25" s="86" t="s">
        <v>36</v>
      </c>
      <c r="C25" s="93">
        <v>23</v>
      </c>
      <c r="D25" s="114" t="s">
        <v>83</v>
      </c>
      <c r="E25" s="33" t="s">
        <v>130</v>
      </c>
      <c r="F25" s="33" t="s">
        <v>62</v>
      </c>
      <c r="G25" s="48">
        <v>106.5</v>
      </c>
      <c r="H25" s="49"/>
      <c r="I25" s="50">
        <v>110.94</v>
      </c>
      <c r="J25" s="49"/>
      <c r="K25" s="50">
        <v>105.13</v>
      </c>
      <c r="L25" s="49"/>
      <c r="M25" s="50">
        <v>102.38</v>
      </c>
      <c r="N25" s="49"/>
      <c r="O25" s="50">
        <v>101.94</v>
      </c>
      <c r="P25" s="49"/>
      <c r="Q25" s="57">
        <f>SUM(G25:P25)</f>
        <v>526.89</v>
      </c>
      <c r="R25" s="58">
        <v>4</v>
      </c>
      <c r="S25" s="58">
        <v>22</v>
      </c>
      <c r="T25" s="59">
        <f>Q25*0.93</f>
        <v>490.0077</v>
      </c>
      <c r="U25" s="58">
        <v>22</v>
      </c>
      <c r="V25" s="58">
        <v>3</v>
      </c>
    </row>
    <row r="26" spans="1:22" s="1" customFormat="1" ht="20.100000000000001" customHeight="1" x14ac:dyDescent="0.3">
      <c r="A26" s="88" t="s">
        <v>2</v>
      </c>
      <c r="B26" s="88" t="s">
        <v>2</v>
      </c>
      <c r="C26" s="87">
        <v>7</v>
      </c>
      <c r="D26" s="114" t="s">
        <v>61</v>
      </c>
      <c r="E26" s="33" t="s">
        <v>117</v>
      </c>
      <c r="F26" s="33" t="s">
        <v>102</v>
      </c>
      <c r="G26" s="48">
        <v>111.1</v>
      </c>
      <c r="H26" s="49"/>
      <c r="I26" s="50">
        <v>107.97</v>
      </c>
      <c r="J26" s="49"/>
      <c r="K26" s="50">
        <v>103.59</v>
      </c>
      <c r="L26" s="49"/>
      <c r="M26" s="50">
        <v>103.19</v>
      </c>
      <c r="N26" s="49"/>
      <c r="O26" s="50">
        <v>104.62</v>
      </c>
      <c r="P26" s="49"/>
      <c r="Q26" s="57">
        <f>SUM(G26:P26)</f>
        <v>530.47</v>
      </c>
      <c r="R26" s="58">
        <v>8</v>
      </c>
      <c r="S26" s="58">
        <v>23</v>
      </c>
      <c r="T26" s="59">
        <f>Q26*0.95</f>
        <v>503.94650000000001</v>
      </c>
      <c r="U26" s="58">
        <v>25</v>
      </c>
      <c r="V26" s="58"/>
    </row>
    <row r="27" spans="1:22" s="1" customFormat="1" ht="20.100000000000001" customHeight="1" x14ac:dyDescent="0.3">
      <c r="A27" s="86" t="s">
        <v>39</v>
      </c>
      <c r="B27" s="86" t="s">
        <v>44</v>
      </c>
      <c r="C27" s="93">
        <v>22</v>
      </c>
      <c r="D27" s="114" t="s">
        <v>82</v>
      </c>
      <c r="E27" s="33" t="s">
        <v>117</v>
      </c>
      <c r="F27" s="33" t="s">
        <v>109</v>
      </c>
      <c r="G27" s="48">
        <v>110.65</v>
      </c>
      <c r="H27" s="49"/>
      <c r="I27" s="50">
        <v>111.41</v>
      </c>
      <c r="J27" s="49"/>
      <c r="K27" s="50">
        <v>106.87</v>
      </c>
      <c r="L27" s="49"/>
      <c r="M27" s="50">
        <v>108.95</v>
      </c>
      <c r="N27" s="49"/>
      <c r="O27" s="50">
        <v>107.31</v>
      </c>
      <c r="P27" s="49"/>
      <c r="Q27" s="57">
        <f>SUM(G27:P27)</f>
        <v>545.19000000000005</v>
      </c>
      <c r="R27" s="58">
        <v>1</v>
      </c>
      <c r="S27" s="58">
        <v>24</v>
      </c>
      <c r="T27" s="59">
        <f>Q27*0.94</f>
        <v>512.47860000000003</v>
      </c>
      <c r="U27" s="58">
        <v>27</v>
      </c>
      <c r="V27" s="58">
        <v>9</v>
      </c>
    </row>
    <row r="28" spans="1:22" s="1" customFormat="1" ht="20.100000000000001" customHeight="1" x14ac:dyDescent="0.3">
      <c r="A28" s="88" t="s">
        <v>37</v>
      </c>
      <c r="B28" s="88" t="s">
        <v>37</v>
      </c>
      <c r="C28" s="87">
        <v>11</v>
      </c>
      <c r="D28" s="114" t="s">
        <v>72</v>
      </c>
      <c r="E28" s="33" t="s">
        <v>117</v>
      </c>
      <c r="F28" s="33" t="s">
        <v>104</v>
      </c>
      <c r="G28" s="48">
        <v>100.81</v>
      </c>
      <c r="H28" s="49"/>
      <c r="I28" s="50">
        <v>99.82</v>
      </c>
      <c r="J28" s="49"/>
      <c r="K28" s="50">
        <v>97.57</v>
      </c>
      <c r="L28" s="49"/>
      <c r="M28" s="50">
        <v>127.38</v>
      </c>
      <c r="N28" s="49" t="s">
        <v>48</v>
      </c>
      <c r="O28" s="50">
        <v>124.75</v>
      </c>
      <c r="P28" s="49" t="s">
        <v>48</v>
      </c>
      <c r="Q28" s="57">
        <f>SUM(G28:P28)</f>
        <v>550.32999999999993</v>
      </c>
      <c r="R28" s="58">
        <v>4</v>
      </c>
      <c r="S28" s="58">
        <v>25</v>
      </c>
      <c r="T28" s="59">
        <f>Q28*0.86</f>
        <v>473.28379999999993</v>
      </c>
      <c r="U28" s="58">
        <v>17</v>
      </c>
      <c r="V28" s="58">
        <v>4</v>
      </c>
    </row>
    <row r="29" spans="1:22" s="1" customFormat="1" ht="20.100000000000001" customHeight="1" x14ac:dyDescent="0.3">
      <c r="A29" s="88" t="s">
        <v>36</v>
      </c>
      <c r="B29" s="88" t="s">
        <v>36</v>
      </c>
      <c r="C29" s="87">
        <v>26</v>
      </c>
      <c r="D29" s="114" t="s">
        <v>86</v>
      </c>
      <c r="E29" s="33" t="s">
        <v>52</v>
      </c>
      <c r="F29" s="33" t="s">
        <v>59</v>
      </c>
      <c r="G29" s="48">
        <v>119.53</v>
      </c>
      <c r="H29" s="49"/>
      <c r="I29" s="50">
        <v>111.19</v>
      </c>
      <c r="J29" s="49"/>
      <c r="K29" s="50">
        <v>108.6</v>
      </c>
      <c r="L29" s="49"/>
      <c r="M29" s="50">
        <v>107.88</v>
      </c>
      <c r="N29" s="49"/>
      <c r="O29" s="50">
        <v>106.37</v>
      </c>
      <c r="P29" s="49"/>
      <c r="Q29" s="57">
        <f>SUM(G29:P29)</f>
        <v>553.56999999999994</v>
      </c>
      <c r="R29" s="58">
        <v>5</v>
      </c>
      <c r="S29" s="58">
        <v>26</v>
      </c>
      <c r="T29" s="59">
        <f>Q29*0.93</f>
        <v>514.82009999999991</v>
      </c>
      <c r="U29" s="58">
        <v>28</v>
      </c>
      <c r="V29" s="58">
        <v>2</v>
      </c>
    </row>
    <row r="30" spans="1:22" s="1" customFormat="1" ht="20.100000000000001" customHeight="1" x14ac:dyDescent="0.3">
      <c r="A30" s="86" t="s">
        <v>4</v>
      </c>
      <c r="B30" s="86" t="s">
        <v>4</v>
      </c>
      <c r="C30" s="93">
        <v>13</v>
      </c>
      <c r="D30" s="114" t="s">
        <v>74</v>
      </c>
      <c r="E30" s="33" t="s">
        <v>117</v>
      </c>
      <c r="F30" s="33" t="s">
        <v>106</v>
      </c>
      <c r="G30" s="48">
        <v>112.18</v>
      </c>
      <c r="H30" s="49"/>
      <c r="I30" s="50">
        <v>119.47</v>
      </c>
      <c r="J30" s="49" t="s">
        <v>17</v>
      </c>
      <c r="K30" s="50">
        <v>109.29</v>
      </c>
      <c r="L30" s="49"/>
      <c r="M30" s="50">
        <v>107.41</v>
      </c>
      <c r="N30" s="49"/>
      <c r="O30" s="50">
        <v>110.42</v>
      </c>
      <c r="P30" s="49"/>
      <c r="Q30" s="57">
        <f>SUM(G30:P30)</f>
        <v>558.77</v>
      </c>
      <c r="R30" s="58">
        <v>3</v>
      </c>
      <c r="S30" s="58">
        <v>27</v>
      </c>
      <c r="T30" s="59">
        <f>Q30*0.9</f>
        <v>502.89299999999997</v>
      </c>
      <c r="U30" s="58">
        <v>24</v>
      </c>
      <c r="V30" s="58">
        <v>4</v>
      </c>
    </row>
    <row r="31" spans="1:22" s="1" customFormat="1" ht="19.5" x14ac:dyDescent="0.3">
      <c r="A31" s="86" t="s">
        <v>36</v>
      </c>
      <c r="B31" s="86" t="s">
        <v>36</v>
      </c>
      <c r="C31" s="93">
        <v>19</v>
      </c>
      <c r="D31" s="114" t="s">
        <v>80</v>
      </c>
      <c r="E31" s="33" t="s">
        <v>121</v>
      </c>
      <c r="F31" s="33" t="s">
        <v>110</v>
      </c>
      <c r="G31" s="48">
        <v>112.84</v>
      </c>
      <c r="H31" s="49"/>
      <c r="I31" s="50">
        <v>104.65</v>
      </c>
      <c r="J31" s="49"/>
      <c r="K31" s="50">
        <v>108.46</v>
      </c>
      <c r="L31" s="49"/>
      <c r="M31" s="50">
        <v>123.59</v>
      </c>
      <c r="N31" s="49" t="s">
        <v>48</v>
      </c>
      <c r="O31" s="50">
        <v>119.03</v>
      </c>
      <c r="P31" s="49" t="s">
        <v>48</v>
      </c>
      <c r="Q31" s="57">
        <f>SUM(G31:P31)</f>
        <v>568.56999999999994</v>
      </c>
      <c r="R31" s="58">
        <v>6</v>
      </c>
      <c r="S31" s="58">
        <v>28</v>
      </c>
      <c r="T31" s="59">
        <f>Q31*0.93</f>
        <v>528.77009999999996</v>
      </c>
      <c r="U31" s="58">
        <v>30</v>
      </c>
      <c r="V31" s="58">
        <v>1</v>
      </c>
    </row>
    <row r="32" spans="1:22" s="1" customFormat="1" ht="20.100000000000001" customHeight="1" x14ac:dyDescent="0.3">
      <c r="A32" s="86" t="s">
        <v>36</v>
      </c>
      <c r="B32" s="86" t="s">
        <v>36</v>
      </c>
      <c r="C32" s="87">
        <v>39</v>
      </c>
      <c r="D32" s="114" t="s">
        <v>94</v>
      </c>
      <c r="E32" s="33" t="s">
        <v>52</v>
      </c>
      <c r="F32" s="33" t="s">
        <v>59</v>
      </c>
      <c r="G32" s="34">
        <v>115.12</v>
      </c>
      <c r="H32" s="35"/>
      <c r="I32" s="36">
        <v>125.37</v>
      </c>
      <c r="J32" s="35" t="s">
        <v>17</v>
      </c>
      <c r="K32" s="36">
        <v>108.84</v>
      </c>
      <c r="L32" s="35"/>
      <c r="M32" s="36">
        <v>113.59</v>
      </c>
      <c r="N32" s="35"/>
      <c r="O32" s="36">
        <v>109.03</v>
      </c>
      <c r="P32" s="35"/>
      <c r="Q32" s="57">
        <f>SUM(G32:P32)</f>
        <v>571.95000000000005</v>
      </c>
      <c r="R32" s="58">
        <v>7</v>
      </c>
      <c r="S32" s="58">
        <v>29</v>
      </c>
      <c r="T32" s="59">
        <f>Q32*0.93</f>
        <v>531.91350000000011</v>
      </c>
      <c r="U32" s="58">
        <v>31</v>
      </c>
      <c r="V32" s="37"/>
    </row>
    <row r="33" spans="1:22" s="1" customFormat="1" ht="20.100000000000001" customHeight="1" x14ac:dyDescent="0.3">
      <c r="A33" s="86" t="s">
        <v>36</v>
      </c>
      <c r="B33" s="86" t="s">
        <v>44</v>
      </c>
      <c r="C33" s="87">
        <v>28</v>
      </c>
      <c r="D33" s="114" t="s">
        <v>88</v>
      </c>
      <c r="E33" s="33" t="s">
        <v>130</v>
      </c>
      <c r="F33" s="33" t="s">
        <v>62</v>
      </c>
      <c r="G33" s="48">
        <v>129.13</v>
      </c>
      <c r="H33" s="49"/>
      <c r="I33" s="50">
        <v>118.34</v>
      </c>
      <c r="J33" s="49"/>
      <c r="K33" s="50">
        <v>116.79</v>
      </c>
      <c r="L33" s="49"/>
      <c r="M33" s="50">
        <v>108.97</v>
      </c>
      <c r="N33" s="49"/>
      <c r="O33" s="50">
        <v>115.53</v>
      </c>
      <c r="P33" s="49"/>
      <c r="Q33" s="57">
        <f>SUM(G33:P33)</f>
        <v>588.76</v>
      </c>
      <c r="R33" s="58">
        <v>2</v>
      </c>
      <c r="S33" s="58">
        <v>30</v>
      </c>
      <c r="T33" s="59">
        <f>Q33*0.93</f>
        <v>547.54680000000008</v>
      </c>
      <c r="U33" s="58">
        <v>32</v>
      </c>
      <c r="V33" s="58">
        <v>6</v>
      </c>
    </row>
    <row r="34" spans="1:22" s="1" customFormat="1" ht="20.100000000000001" customHeight="1" x14ac:dyDescent="0.3">
      <c r="A34" s="86" t="s">
        <v>37</v>
      </c>
      <c r="B34" s="86" t="s">
        <v>37</v>
      </c>
      <c r="C34" s="93">
        <v>14</v>
      </c>
      <c r="D34" s="114" t="s">
        <v>75</v>
      </c>
      <c r="E34" s="33" t="s">
        <v>118</v>
      </c>
      <c r="F34" s="33" t="s">
        <v>107</v>
      </c>
      <c r="G34" s="48">
        <v>116.57</v>
      </c>
      <c r="H34" s="49"/>
      <c r="I34" s="50">
        <v>115.4</v>
      </c>
      <c r="J34" s="49"/>
      <c r="K34" s="50">
        <v>119</v>
      </c>
      <c r="L34" s="49" t="s">
        <v>63</v>
      </c>
      <c r="M34" s="50">
        <v>117.38</v>
      </c>
      <c r="N34" s="49"/>
      <c r="O34" s="50">
        <v>124.72</v>
      </c>
      <c r="P34" s="49" t="s">
        <v>48</v>
      </c>
      <c r="Q34" s="57">
        <f>SUM(G34:P34)</f>
        <v>593.07000000000005</v>
      </c>
      <c r="R34" s="58">
        <v>5</v>
      </c>
      <c r="S34" s="58">
        <v>31</v>
      </c>
      <c r="T34" s="59">
        <f>Q34*0.86</f>
        <v>510.04020000000003</v>
      </c>
      <c r="U34" s="58">
        <v>26</v>
      </c>
      <c r="V34" s="58"/>
    </row>
    <row r="35" spans="1:22" s="1" customFormat="1" ht="20.100000000000001" customHeight="1" x14ac:dyDescent="0.3">
      <c r="A35" s="86" t="s">
        <v>37</v>
      </c>
      <c r="B35" s="86" t="s">
        <v>37</v>
      </c>
      <c r="C35" s="87">
        <v>36</v>
      </c>
      <c r="D35" s="114" t="s">
        <v>91</v>
      </c>
      <c r="E35" s="33" t="s">
        <v>6</v>
      </c>
      <c r="F35" s="33" t="s">
        <v>114</v>
      </c>
      <c r="G35" s="34">
        <v>125.47</v>
      </c>
      <c r="H35" s="35"/>
      <c r="I35" s="36">
        <v>118.54</v>
      </c>
      <c r="J35" s="35"/>
      <c r="K35" s="36">
        <v>114</v>
      </c>
      <c r="L35" s="35"/>
      <c r="M35" s="36">
        <v>134.59</v>
      </c>
      <c r="N35" s="35" t="s">
        <v>127</v>
      </c>
      <c r="O35" s="36">
        <v>114.72</v>
      </c>
      <c r="P35" s="35"/>
      <c r="Q35" s="57">
        <f>SUM(G35:P35)</f>
        <v>607.32000000000005</v>
      </c>
      <c r="R35" s="58">
        <v>6</v>
      </c>
      <c r="S35" s="58">
        <v>32</v>
      </c>
      <c r="T35" s="59">
        <f>Q35*0.86</f>
        <v>522.29520000000002</v>
      </c>
      <c r="U35" s="58">
        <v>29</v>
      </c>
      <c r="V35" s="37">
        <v>3</v>
      </c>
    </row>
    <row r="36" spans="1:22" s="1" customFormat="1" ht="20.100000000000001" customHeight="1" x14ac:dyDescent="0.3">
      <c r="A36" s="86" t="s">
        <v>36</v>
      </c>
      <c r="B36" s="86" t="s">
        <v>60</v>
      </c>
      <c r="C36" s="87">
        <v>34</v>
      </c>
      <c r="D36" s="114" t="s">
        <v>90</v>
      </c>
      <c r="E36" s="33" t="s">
        <v>52</v>
      </c>
      <c r="F36" s="33" t="s">
        <v>59</v>
      </c>
      <c r="G36" s="34">
        <v>139.9</v>
      </c>
      <c r="H36" s="35"/>
      <c r="I36" s="36">
        <v>127.79</v>
      </c>
      <c r="J36" s="35"/>
      <c r="K36" s="36">
        <v>120.69</v>
      </c>
      <c r="L36" s="35"/>
      <c r="M36" s="36">
        <v>119.12</v>
      </c>
      <c r="N36" s="35"/>
      <c r="O36" s="36">
        <v>124.09</v>
      </c>
      <c r="P36" s="35"/>
      <c r="Q36" s="57">
        <f>SUM(G36:P36)</f>
        <v>631.59</v>
      </c>
      <c r="R36" s="58">
        <v>1</v>
      </c>
      <c r="S36" s="58">
        <v>33</v>
      </c>
      <c r="T36" s="59">
        <f>Q36*0.93</f>
        <v>587.37870000000009</v>
      </c>
      <c r="U36" s="58">
        <v>33</v>
      </c>
      <c r="V36" s="37">
        <v>9</v>
      </c>
    </row>
    <row r="37" spans="1:22" s="1" customFormat="1" ht="20.100000000000001" customHeight="1" x14ac:dyDescent="0.3">
      <c r="A37" s="86" t="s">
        <v>2</v>
      </c>
      <c r="B37" s="86" t="s">
        <v>60</v>
      </c>
      <c r="C37" s="87">
        <v>47</v>
      </c>
      <c r="D37" s="114" t="s">
        <v>64</v>
      </c>
      <c r="E37" s="33" t="s">
        <v>6</v>
      </c>
      <c r="F37" s="33" t="s">
        <v>55</v>
      </c>
      <c r="G37" s="34">
        <v>120.29</v>
      </c>
      <c r="H37" s="35"/>
      <c r="I37" s="36">
        <v>184.78</v>
      </c>
      <c r="J37" s="35" t="s">
        <v>17</v>
      </c>
      <c r="K37" s="36">
        <v>131.53</v>
      </c>
      <c r="L37" s="35"/>
      <c r="M37" s="36">
        <v>120.69</v>
      </c>
      <c r="N37" s="35"/>
      <c r="O37" s="36">
        <v>118.41</v>
      </c>
      <c r="P37" s="35"/>
      <c r="Q37" s="57">
        <f>SUM(G37:P37)</f>
        <v>675.69999999999993</v>
      </c>
      <c r="R37" s="58">
        <v>2</v>
      </c>
      <c r="S37" s="58">
        <v>34</v>
      </c>
      <c r="T37" s="59">
        <f>Q37*0.95</f>
        <v>641.91499999999985</v>
      </c>
      <c r="U37" s="58">
        <v>34</v>
      </c>
      <c r="V37" s="37">
        <v>6</v>
      </c>
    </row>
    <row r="38" spans="1:22" s="1" customFormat="1" ht="20.100000000000001" customHeight="1" x14ac:dyDescent="0.3">
      <c r="A38" s="86" t="s">
        <v>36</v>
      </c>
      <c r="B38" s="86" t="s">
        <v>44</v>
      </c>
      <c r="C38" s="93">
        <v>24</v>
      </c>
      <c r="D38" s="114" t="s">
        <v>84</v>
      </c>
      <c r="E38" s="33" t="s">
        <v>121</v>
      </c>
      <c r="F38" s="33" t="s">
        <v>110</v>
      </c>
      <c r="G38" s="48">
        <v>125.88</v>
      </c>
      <c r="H38" s="49"/>
      <c r="I38" s="50">
        <v>128.97</v>
      </c>
      <c r="J38" s="49"/>
      <c r="K38" s="50">
        <v>128.16</v>
      </c>
      <c r="L38" s="49"/>
      <c r="M38" s="50">
        <v>179.5</v>
      </c>
      <c r="N38" s="49" t="s">
        <v>48</v>
      </c>
      <c r="O38" s="50">
        <v>173.84</v>
      </c>
      <c r="P38" s="49" t="s">
        <v>48</v>
      </c>
      <c r="Q38" s="57">
        <f>SUM(G38:P38)</f>
        <v>736.35</v>
      </c>
      <c r="R38" s="58">
        <v>3</v>
      </c>
      <c r="S38" s="58">
        <v>35</v>
      </c>
      <c r="T38" s="59">
        <f>Q38*0.93</f>
        <v>684.80550000000005</v>
      </c>
      <c r="U38" s="58">
        <v>35</v>
      </c>
      <c r="V38" s="58">
        <v>4</v>
      </c>
    </row>
    <row r="39" spans="1:22" s="1" customFormat="1" ht="20.100000000000001" customHeight="1" x14ac:dyDescent="0.3">
      <c r="A39" s="86" t="s">
        <v>39</v>
      </c>
      <c r="B39" s="86" t="s">
        <v>44</v>
      </c>
      <c r="C39" s="93">
        <v>17</v>
      </c>
      <c r="D39" s="114" t="s">
        <v>78</v>
      </c>
      <c r="E39" s="33" t="s">
        <v>117</v>
      </c>
      <c r="F39" s="33" t="s">
        <v>109</v>
      </c>
      <c r="G39" s="48">
        <v>152.6</v>
      </c>
      <c r="H39" s="49"/>
      <c r="I39" s="50">
        <v>151.72</v>
      </c>
      <c r="J39" s="49"/>
      <c r="K39" s="50">
        <v>149.46</v>
      </c>
      <c r="L39" s="49"/>
      <c r="M39" s="50">
        <v>145.53</v>
      </c>
      <c r="N39" s="49"/>
      <c r="O39" s="50">
        <v>146.57</v>
      </c>
      <c r="P39" s="49"/>
      <c r="Q39" s="57">
        <f>SUM(G39:P39)</f>
        <v>745.87999999999988</v>
      </c>
      <c r="R39" s="58">
        <v>4</v>
      </c>
      <c r="S39" s="58">
        <v>36</v>
      </c>
      <c r="T39" s="59">
        <f>Q39*0.94</f>
        <v>701.1271999999999</v>
      </c>
      <c r="U39" s="58">
        <v>36</v>
      </c>
      <c r="V39" s="58">
        <v>3</v>
      </c>
    </row>
    <row r="40" spans="1:22" s="1" customFormat="1" ht="20.100000000000001" customHeight="1" x14ac:dyDescent="0.3">
      <c r="A40" s="88" t="s">
        <v>36</v>
      </c>
      <c r="B40" s="88" t="s">
        <v>44</v>
      </c>
      <c r="C40" s="87">
        <v>3</v>
      </c>
      <c r="D40" s="114" t="s">
        <v>67</v>
      </c>
      <c r="E40" s="33" t="s">
        <v>56</v>
      </c>
      <c r="F40" s="33" t="s">
        <v>58</v>
      </c>
      <c r="G40" s="48">
        <v>183.62</v>
      </c>
      <c r="H40" s="49"/>
      <c r="I40" s="50">
        <v>169.53</v>
      </c>
      <c r="J40" s="49"/>
      <c r="K40" s="50">
        <v>173.35</v>
      </c>
      <c r="L40" s="49"/>
      <c r="M40" s="50">
        <v>169.5</v>
      </c>
      <c r="N40" s="49"/>
      <c r="O40" s="50">
        <v>163.84</v>
      </c>
      <c r="P40" s="49"/>
      <c r="Q40" s="57">
        <f>SUM(G40:P40)</f>
        <v>859.84</v>
      </c>
      <c r="R40" s="58">
        <v>5</v>
      </c>
      <c r="S40" s="58">
        <v>37</v>
      </c>
      <c r="T40" s="59">
        <f>Q40*0.93</f>
        <v>799.65120000000002</v>
      </c>
      <c r="U40" s="58">
        <v>37</v>
      </c>
      <c r="V40" s="58">
        <v>2</v>
      </c>
    </row>
    <row r="41" spans="1:22" s="1" customFormat="1" ht="20.100000000000001" customHeight="1" thickBot="1" x14ac:dyDescent="0.35">
      <c r="A41" s="89" t="s">
        <v>36</v>
      </c>
      <c r="B41" s="89" t="s">
        <v>44</v>
      </c>
      <c r="C41" s="121">
        <v>15</v>
      </c>
      <c r="D41" s="115" t="s">
        <v>76</v>
      </c>
      <c r="E41" s="95" t="s">
        <v>119</v>
      </c>
      <c r="F41" s="95" t="s">
        <v>58</v>
      </c>
      <c r="G41" s="51">
        <v>224.1</v>
      </c>
      <c r="H41" s="52"/>
      <c r="I41" s="53">
        <v>182.19</v>
      </c>
      <c r="J41" s="52"/>
      <c r="K41" s="53">
        <v>186.78</v>
      </c>
      <c r="L41" s="52"/>
      <c r="M41" s="53">
        <v>158.63</v>
      </c>
      <c r="N41" s="52"/>
      <c r="O41" s="53">
        <v>141.19</v>
      </c>
      <c r="P41" s="52"/>
      <c r="Q41" s="60">
        <f>SUM(G41:P41)</f>
        <v>892.88999999999987</v>
      </c>
      <c r="R41" s="61">
        <v>6</v>
      </c>
      <c r="S41" s="61">
        <v>38</v>
      </c>
      <c r="T41" s="72">
        <f>Q41*0.93</f>
        <v>830.38769999999988</v>
      </c>
      <c r="U41" s="61">
        <v>38</v>
      </c>
      <c r="V41" s="61">
        <v>1</v>
      </c>
    </row>
    <row r="42" spans="1:22" s="1" customFormat="1" ht="20.100000000000001" customHeight="1" x14ac:dyDescent="0.3">
      <c r="A42" s="130"/>
      <c r="B42" s="131"/>
      <c r="C42" s="85">
        <v>38</v>
      </c>
      <c r="D42" s="122" t="s">
        <v>93</v>
      </c>
      <c r="E42" s="127" t="s">
        <v>131</v>
      </c>
      <c r="F42" s="127" t="s">
        <v>116</v>
      </c>
      <c r="G42" s="40">
        <v>113.87</v>
      </c>
      <c r="H42" s="41"/>
      <c r="I42" s="42">
        <v>109.35</v>
      </c>
      <c r="J42" s="41"/>
      <c r="K42" s="42">
        <v>106.25</v>
      </c>
      <c r="L42" s="41"/>
      <c r="M42" s="42">
        <v>105.22</v>
      </c>
      <c r="N42" s="41"/>
      <c r="O42" s="42">
        <v>105.59</v>
      </c>
      <c r="P42" s="41"/>
      <c r="Q42" s="129"/>
      <c r="R42" s="129"/>
      <c r="S42" s="129"/>
      <c r="T42" s="129"/>
      <c r="U42" s="129"/>
      <c r="V42" s="129"/>
    </row>
    <row r="43" spans="1:22" s="1" customFormat="1" ht="20.100000000000001" customHeight="1" x14ac:dyDescent="0.25">
      <c r="A43" s="132"/>
      <c r="B43" s="133"/>
      <c r="C43" s="87">
        <v>48</v>
      </c>
      <c r="D43" s="94" t="s">
        <v>98</v>
      </c>
      <c r="E43" s="33" t="s">
        <v>131</v>
      </c>
      <c r="F43" s="33" t="s">
        <v>116</v>
      </c>
      <c r="G43" s="48">
        <v>118.41</v>
      </c>
      <c r="H43" s="49"/>
      <c r="I43" s="50">
        <v>112.78</v>
      </c>
      <c r="J43" s="49"/>
      <c r="K43" s="50">
        <v>107.06</v>
      </c>
      <c r="L43" s="49"/>
      <c r="M43" s="50">
        <v>102.69</v>
      </c>
      <c r="N43" s="49"/>
      <c r="O43" s="50">
        <v>111.16</v>
      </c>
      <c r="P43" s="49"/>
      <c r="Q43" s="129"/>
      <c r="R43" s="129"/>
      <c r="S43" s="129"/>
      <c r="T43" s="129"/>
      <c r="U43" s="129"/>
      <c r="V43" s="129"/>
    </row>
    <row r="44" spans="1:22" s="1" customFormat="1" ht="20.100000000000001" customHeight="1" thickBot="1" x14ac:dyDescent="0.35">
      <c r="A44" s="132"/>
      <c r="B44" s="133"/>
      <c r="C44" s="90">
        <v>43</v>
      </c>
      <c r="D44" s="123" t="s">
        <v>97</v>
      </c>
      <c r="E44" s="95" t="s">
        <v>131</v>
      </c>
      <c r="F44" s="95" t="s">
        <v>116</v>
      </c>
      <c r="G44" s="51">
        <v>127.22</v>
      </c>
      <c r="H44" s="52"/>
      <c r="I44" s="53">
        <v>115.18</v>
      </c>
      <c r="J44" s="52"/>
      <c r="K44" s="53">
        <v>110.09</v>
      </c>
      <c r="L44" s="52"/>
      <c r="M44" s="53">
        <v>109.85</v>
      </c>
      <c r="N44" s="52"/>
      <c r="O44" s="53">
        <v>110.62</v>
      </c>
      <c r="P44" s="52"/>
      <c r="Q44" s="129"/>
      <c r="R44" s="129"/>
      <c r="S44" s="129"/>
      <c r="T44" s="129"/>
      <c r="U44" s="129"/>
      <c r="V44" s="129"/>
    </row>
    <row r="45" spans="1:22" s="1" customFormat="1" ht="18.75" x14ac:dyDescent="0.25">
      <c r="A45" s="14"/>
      <c r="B45" s="14"/>
      <c r="C45" s="14"/>
      <c r="D45" s="14"/>
      <c r="E45" s="14"/>
      <c r="F45" s="14"/>
      <c r="G45" s="18"/>
      <c r="H45" s="18"/>
      <c r="I45" s="18"/>
      <c r="J45" s="18"/>
      <c r="K45" s="18"/>
      <c r="L45" s="18"/>
      <c r="M45" s="18"/>
      <c r="N45" s="18"/>
      <c r="O45" s="18"/>
      <c r="P45" s="18"/>
      <c r="Q45" s="22"/>
      <c r="R45" s="14"/>
      <c r="S45" s="14"/>
      <c r="T45" s="14" t="s">
        <v>40</v>
      </c>
      <c r="U45" s="14"/>
      <c r="V45" s="10"/>
    </row>
    <row r="46" spans="1:22" s="1" customFormat="1" ht="18.75" x14ac:dyDescent="0.25">
      <c r="A46" s="21" t="s">
        <v>18</v>
      </c>
      <c r="B46" s="21"/>
      <c r="C46" s="21"/>
      <c r="D46" s="10"/>
      <c r="E46" s="21" t="s">
        <v>19</v>
      </c>
      <c r="F46" s="2"/>
      <c r="G46" s="134"/>
      <c r="H46" s="2"/>
      <c r="I46" s="134"/>
      <c r="J46" s="134"/>
      <c r="K46" s="134"/>
      <c r="L46" s="2"/>
      <c r="M46" s="134"/>
      <c r="N46" s="2"/>
      <c r="O46" s="134"/>
      <c r="P46" s="2"/>
      <c r="Q46" s="22"/>
      <c r="R46" s="14"/>
      <c r="S46" s="14"/>
      <c r="T46" s="14"/>
      <c r="U46" s="14"/>
      <c r="V46" s="10"/>
    </row>
    <row r="47" spans="1:22" s="1" customFormat="1" ht="18.75" x14ac:dyDescent="0.25">
      <c r="A47" s="2"/>
      <c r="B47" s="2"/>
      <c r="C47" s="2"/>
      <c r="E47" s="21" t="s">
        <v>20</v>
      </c>
      <c r="F47" s="2"/>
      <c r="G47" s="134"/>
      <c r="H47" s="2"/>
      <c r="I47" s="134"/>
      <c r="J47" s="134"/>
      <c r="K47" s="134"/>
      <c r="L47" s="2"/>
      <c r="M47" s="134"/>
      <c r="N47" s="2"/>
      <c r="O47" s="134"/>
      <c r="P47" s="2"/>
      <c r="Q47" s="134"/>
    </row>
    <row r="48" spans="1:22" s="1" customFormat="1" ht="18.75" customHeight="1" x14ac:dyDescent="0.25">
      <c r="A48" s="22"/>
      <c r="B48" s="134"/>
      <c r="C48" s="134"/>
      <c r="E48" s="21" t="s">
        <v>21</v>
      </c>
      <c r="F48" s="2"/>
      <c r="G48" s="134"/>
      <c r="H48" s="2"/>
      <c r="I48" s="134"/>
      <c r="J48" s="134"/>
      <c r="K48" s="134"/>
      <c r="L48" s="134"/>
      <c r="M48" s="134"/>
      <c r="N48" s="134"/>
      <c r="O48" s="134"/>
      <c r="P48" s="134"/>
      <c r="Q48" s="134"/>
    </row>
    <row r="49" spans="1:22" s="1" customFormat="1" ht="18.75" customHeight="1" x14ac:dyDescent="0.25">
      <c r="A49" s="22"/>
      <c r="B49" s="134"/>
      <c r="C49" s="134"/>
      <c r="E49" s="23" t="s">
        <v>35</v>
      </c>
      <c r="F49" s="2"/>
      <c r="G49" s="134"/>
      <c r="H49" s="2"/>
      <c r="I49" s="134"/>
      <c r="J49" s="134"/>
      <c r="K49" s="134"/>
      <c r="L49" s="134"/>
      <c r="M49" s="134"/>
      <c r="N49" s="134"/>
      <c r="O49" s="134"/>
      <c r="P49" s="134"/>
      <c r="Q49" s="134"/>
    </row>
    <row r="50" spans="1:22" s="1" customFormat="1" ht="18.75" x14ac:dyDescent="0.25">
      <c r="A50" s="22"/>
      <c r="B50" s="134"/>
      <c r="C50" s="134"/>
      <c r="D50" s="23"/>
      <c r="E50" s="134"/>
      <c r="F50" s="2"/>
      <c r="G50" s="134"/>
      <c r="H50" s="2"/>
      <c r="I50" s="134"/>
      <c r="J50" s="134"/>
      <c r="K50" s="134"/>
      <c r="L50" s="134"/>
      <c r="M50" s="134"/>
      <c r="N50" s="134"/>
      <c r="O50" s="134"/>
      <c r="P50" s="134"/>
      <c r="Q50" s="134"/>
    </row>
    <row r="51" spans="1:22" s="32" customFormat="1" ht="19.5" x14ac:dyDescent="0.3">
      <c r="A51" s="29" t="s">
        <v>49</v>
      </c>
      <c r="B51" s="30"/>
      <c r="C51" s="30"/>
      <c r="D51" s="24"/>
      <c r="E51" s="30"/>
      <c r="F51" s="24"/>
      <c r="G51" s="30"/>
      <c r="I51" s="30"/>
      <c r="J51" s="30"/>
      <c r="K51" s="30"/>
      <c r="L51" s="30"/>
      <c r="M51" s="30"/>
      <c r="N51" s="24"/>
      <c r="O51" s="30"/>
      <c r="P51" s="30"/>
      <c r="Q51" s="30"/>
      <c r="R51" s="38"/>
      <c r="S51" s="31"/>
      <c r="T51" s="31"/>
      <c r="U51" s="31"/>
    </row>
    <row r="52" spans="1:22" s="1" customFormat="1" ht="18.75" x14ac:dyDescent="0.25">
      <c r="A52" s="29" t="s">
        <v>54</v>
      </c>
      <c r="B52" s="134"/>
      <c r="C52" s="134"/>
      <c r="D52" s="2"/>
      <c r="E52" s="134"/>
      <c r="F52" s="2"/>
      <c r="G52" s="134"/>
      <c r="H52" s="2"/>
      <c r="I52" s="134"/>
      <c r="J52" s="134"/>
      <c r="K52" s="134"/>
      <c r="L52" s="134"/>
      <c r="M52" s="134"/>
      <c r="N52" s="2"/>
      <c r="O52" s="134"/>
      <c r="P52" s="134"/>
      <c r="Q52" s="134"/>
      <c r="R52" s="38"/>
      <c r="S52" s="14"/>
      <c r="T52" s="14"/>
      <c r="U52" s="14"/>
    </row>
    <row r="53" spans="1:22" s="1" customFormat="1" ht="18.75" x14ac:dyDescent="0.25">
      <c r="A53" s="44" t="s">
        <v>47</v>
      </c>
      <c r="B53" s="134"/>
      <c r="C53" s="134"/>
      <c r="D53" s="2"/>
      <c r="E53" s="134"/>
      <c r="F53" s="2"/>
      <c r="G53" s="134"/>
      <c r="H53" s="2"/>
      <c r="I53" s="134"/>
      <c r="J53" s="134"/>
      <c r="K53" s="134"/>
      <c r="L53" s="2"/>
      <c r="M53" s="134"/>
      <c r="N53" s="2"/>
      <c r="O53" s="134"/>
      <c r="P53" s="2"/>
      <c r="Q53" s="134"/>
      <c r="R53" s="38"/>
      <c r="S53" s="14"/>
      <c r="T53" s="14"/>
      <c r="U53" s="14"/>
    </row>
    <row r="54" spans="1:22" s="1" customFormat="1" ht="18.75" x14ac:dyDescent="0.25">
      <c r="A54" s="21"/>
      <c r="B54" s="134"/>
      <c r="C54" s="134"/>
      <c r="D54" s="2"/>
      <c r="E54" s="134"/>
      <c r="F54" s="2"/>
      <c r="G54" s="134"/>
      <c r="H54" s="2"/>
      <c r="I54" s="134"/>
      <c r="J54" s="134"/>
      <c r="K54" s="134"/>
      <c r="L54" s="2"/>
      <c r="M54" s="134"/>
      <c r="N54" s="2"/>
      <c r="O54" s="134"/>
      <c r="P54" s="2"/>
      <c r="Q54" s="134"/>
      <c r="R54" s="38"/>
      <c r="S54" s="14"/>
      <c r="T54" s="14"/>
      <c r="U54" s="14"/>
    </row>
    <row r="55" spans="1:22" s="1" customFormat="1" ht="18.75" x14ac:dyDescent="0.25">
      <c r="A55" s="25" t="s">
        <v>132</v>
      </c>
      <c r="B55" s="26"/>
      <c r="C55" s="26"/>
      <c r="D55" s="26"/>
      <c r="E55" s="26"/>
      <c r="F55" s="26"/>
      <c r="G55" s="26"/>
      <c r="H55" s="26"/>
      <c r="I55" s="26"/>
      <c r="J55" s="26"/>
      <c r="K55" s="26"/>
      <c r="L55" s="26"/>
      <c r="M55" s="26"/>
      <c r="N55" s="26"/>
      <c r="O55" s="26"/>
      <c r="P55" s="26"/>
      <c r="Q55" s="26"/>
      <c r="R55" s="14"/>
      <c r="S55" s="14"/>
      <c r="T55" s="14"/>
      <c r="U55" s="14"/>
    </row>
    <row r="56" spans="1:22" s="1" customFormat="1" ht="18.75" x14ac:dyDescent="0.25">
      <c r="A56" s="25" t="s">
        <v>133</v>
      </c>
      <c r="B56" s="26"/>
      <c r="C56" s="26"/>
      <c r="D56" s="26"/>
      <c r="E56" s="26"/>
      <c r="F56" s="26"/>
      <c r="G56" s="26"/>
      <c r="H56" s="26"/>
      <c r="I56" s="26"/>
      <c r="J56" s="26"/>
      <c r="K56" s="26"/>
      <c r="L56" s="26"/>
      <c r="M56" s="26"/>
      <c r="N56" s="26"/>
      <c r="O56" s="26"/>
      <c r="P56" s="26"/>
      <c r="Q56" s="26"/>
      <c r="R56" s="14"/>
      <c r="S56" s="14"/>
      <c r="T56" s="14"/>
      <c r="U56" s="14"/>
    </row>
    <row r="57" spans="1:22" s="1" customFormat="1" ht="18.75" x14ac:dyDescent="0.25">
      <c r="A57" s="25" t="s">
        <v>42</v>
      </c>
      <c r="B57" s="26"/>
      <c r="C57" s="26"/>
      <c r="D57" s="26"/>
      <c r="E57" s="26"/>
      <c r="F57" s="26"/>
      <c r="G57" s="26"/>
      <c r="H57" s="26"/>
      <c r="I57" s="26"/>
      <c r="J57" s="26"/>
      <c r="K57" s="26"/>
      <c r="L57" s="26"/>
      <c r="M57" s="26"/>
      <c r="N57" s="26"/>
      <c r="O57" s="26"/>
      <c r="P57" s="26"/>
      <c r="Q57" s="26"/>
      <c r="R57" s="14"/>
      <c r="S57" s="14"/>
      <c r="T57" s="14"/>
      <c r="U57" s="14"/>
    </row>
    <row r="58" spans="1:22" s="1" customFormat="1" ht="18.75" x14ac:dyDescent="0.25">
      <c r="A58" s="25" t="s">
        <v>134</v>
      </c>
      <c r="B58" s="26"/>
      <c r="C58" s="26"/>
      <c r="D58" s="26"/>
      <c r="E58" s="26"/>
      <c r="F58" s="26"/>
      <c r="G58" s="26"/>
      <c r="H58" s="26"/>
      <c r="I58" s="26"/>
      <c r="J58" s="26"/>
      <c r="K58" s="26"/>
      <c r="L58" s="26"/>
      <c r="M58" s="26"/>
      <c r="N58" s="26"/>
      <c r="O58" s="26"/>
      <c r="P58" s="26"/>
      <c r="Q58" s="26"/>
      <c r="R58" s="14"/>
      <c r="S58" s="14"/>
      <c r="T58" s="14"/>
      <c r="U58" s="14"/>
    </row>
    <row r="59" spans="1:22" s="1" customFormat="1" ht="18.75" x14ac:dyDescent="0.25">
      <c r="A59" s="22"/>
      <c r="B59" s="134"/>
      <c r="C59" s="134"/>
      <c r="D59" s="134"/>
      <c r="E59" s="134"/>
      <c r="F59" s="134"/>
      <c r="G59" s="134"/>
      <c r="H59" s="134"/>
      <c r="I59" s="134"/>
      <c r="J59" s="134"/>
      <c r="K59" s="134"/>
      <c r="L59" s="134"/>
      <c r="M59" s="134"/>
      <c r="N59" s="134"/>
      <c r="O59" s="134"/>
      <c r="P59" s="134"/>
      <c r="Q59" s="134"/>
      <c r="R59" s="14"/>
      <c r="S59" s="14"/>
      <c r="T59" s="14"/>
      <c r="U59" s="14"/>
    </row>
    <row r="60" spans="1:22" s="1" customFormat="1" ht="18.75" x14ac:dyDescent="0.25">
      <c r="A60" s="27" t="s">
        <v>22</v>
      </c>
      <c r="B60" s="134"/>
      <c r="C60" s="134"/>
      <c r="D60" s="134"/>
      <c r="E60" s="134"/>
      <c r="F60" s="134"/>
      <c r="G60" s="134"/>
      <c r="H60" s="134"/>
      <c r="I60" s="134"/>
      <c r="J60" s="134"/>
      <c r="K60" s="134"/>
      <c r="L60" s="134"/>
      <c r="M60" s="134"/>
      <c r="N60" s="134"/>
      <c r="O60" s="134"/>
      <c r="P60" s="134"/>
      <c r="Q60" s="134"/>
      <c r="R60" s="14"/>
      <c r="S60" s="14"/>
      <c r="T60" s="14"/>
      <c r="U60" s="14"/>
    </row>
    <row r="61" spans="1:22" s="1" customFormat="1" ht="18.75" x14ac:dyDescent="0.25">
      <c r="A61" s="27"/>
      <c r="B61" s="134"/>
      <c r="C61" s="134" t="s">
        <v>23</v>
      </c>
      <c r="D61" s="134"/>
      <c r="E61" s="134"/>
      <c r="F61" s="134"/>
      <c r="G61" s="134"/>
      <c r="H61" s="134"/>
      <c r="I61" s="79" t="s">
        <v>24</v>
      </c>
      <c r="J61" s="134"/>
      <c r="K61" s="134"/>
      <c r="L61" s="134"/>
      <c r="M61" s="134"/>
      <c r="N61" s="134"/>
      <c r="O61" s="134"/>
      <c r="P61" s="134"/>
      <c r="Q61" s="134"/>
      <c r="R61" s="14"/>
      <c r="S61" s="13"/>
      <c r="T61" s="13"/>
      <c r="U61" s="13"/>
    </row>
    <row r="62" spans="1:22" s="1" customFormat="1" ht="18.75" x14ac:dyDescent="0.25">
      <c r="A62" s="27"/>
      <c r="B62" s="134"/>
      <c r="C62" s="134" t="s">
        <v>25</v>
      </c>
      <c r="D62" s="134"/>
      <c r="E62" s="134"/>
      <c r="F62" s="134"/>
      <c r="G62" s="134"/>
      <c r="H62" s="134"/>
      <c r="I62" s="135" t="s">
        <v>26</v>
      </c>
      <c r="J62" s="134"/>
      <c r="K62" s="134"/>
      <c r="L62" s="134"/>
      <c r="M62" s="134"/>
      <c r="N62" s="134"/>
      <c r="O62" s="134"/>
      <c r="P62" s="134"/>
      <c r="Q62" s="134"/>
      <c r="R62" s="14"/>
      <c r="S62" s="13"/>
      <c r="T62" s="13"/>
      <c r="U62" s="13"/>
    </row>
    <row r="63" spans="1:22" s="1" customFormat="1" ht="18.75" x14ac:dyDescent="0.25">
      <c r="A63" s="139" t="s">
        <v>27</v>
      </c>
      <c r="B63" s="139"/>
      <c r="C63" s="139"/>
      <c r="D63" s="139"/>
      <c r="E63" s="139"/>
      <c r="F63" s="139"/>
      <c r="G63" s="139"/>
      <c r="H63" s="139"/>
      <c r="I63" s="140" t="s">
        <v>28</v>
      </c>
      <c r="J63" s="141"/>
      <c r="K63" s="141"/>
      <c r="L63" s="141"/>
      <c r="M63" s="141"/>
      <c r="N63" s="141"/>
      <c r="O63" s="141"/>
      <c r="P63" s="141"/>
      <c r="Q63" s="141"/>
      <c r="R63" s="141"/>
      <c r="S63" s="13"/>
      <c r="T63" s="13"/>
      <c r="U63" s="13"/>
    </row>
    <row r="64" spans="1:22" ht="18.75" x14ac:dyDescent="0.25">
      <c r="A64" s="139" t="s">
        <v>29</v>
      </c>
      <c r="B64" s="139"/>
      <c r="C64" s="139"/>
      <c r="D64" s="139"/>
      <c r="E64" s="139"/>
      <c r="F64" s="139"/>
      <c r="G64" s="139"/>
      <c r="H64" s="139"/>
      <c r="I64" s="141" t="s">
        <v>30</v>
      </c>
      <c r="J64" s="141"/>
      <c r="K64" s="141"/>
      <c r="L64" s="141"/>
      <c r="M64" s="141"/>
      <c r="N64" s="141"/>
      <c r="O64" s="141"/>
      <c r="P64" s="141"/>
      <c r="Q64" s="141"/>
      <c r="R64" s="141"/>
      <c r="S64" s="2"/>
      <c r="T64" s="2"/>
      <c r="U64" s="2"/>
      <c r="V64" s="1"/>
    </row>
    <row r="65" spans="1:22" s="1" customFormat="1" ht="18.75" x14ac:dyDescent="0.25">
      <c r="A65" s="139" t="s">
        <v>31</v>
      </c>
      <c r="B65" s="139"/>
      <c r="C65" s="139"/>
      <c r="D65" s="139"/>
      <c r="E65" s="139"/>
      <c r="F65" s="139"/>
      <c r="G65" s="139"/>
      <c r="H65" s="139"/>
      <c r="I65" s="141" t="s">
        <v>32</v>
      </c>
      <c r="J65" s="141"/>
      <c r="K65" s="141"/>
      <c r="L65" s="141"/>
      <c r="M65" s="141"/>
      <c r="N65" s="141"/>
      <c r="O65" s="141"/>
      <c r="P65" s="141"/>
      <c r="Q65" s="141"/>
      <c r="R65" s="141"/>
      <c r="S65" s="2"/>
      <c r="T65" s="2"/>
      <c r="U65" s="2"/>
    </row>
    <row r="66" spans="1:22" s="1" customFormat="1" ht="18.75" x14ac:dyDescent="0.25">
      <c r="A66" s="28"/>
      <c r="B66" s="28"/>
      <c r="C66" s="28"/>
      <c r="D66" s="28"/>
      <c r="E66" s="28"/>
      <c r="F66" s="28"/>
      <c r="G66" s="28"/>
      <c r="H66" s="28"/>
      <c r="I66" s="28"/>
      <c r="J66" s="134"/>
      <c r="K66" s="134"/>
      <c r="L66" s="134"/>
      <c r="M66" s="134"/>
      <c r="N66" s="134"/>
      <c r="O66" s="134"/>
      <c r="P66" s="134"/>
      <c r="Q66" s="134"/>
      <c r="R66" s="14"/>
      <c r="S66" s="2"/>
      <c r="T66" s="2"/>
      <c r="U66" s="2"/>
      <c r="V66" s="11"/>
    </row>
    <row r="67" spans="1:22" s="1" customFormat="1" ht="18.75" x14ac:dyDescent="0.25">
      <c r="A67" s="27" t="s">
        <v>33</v>
      </c>
      <c r="B67" s="134"/>
      <c r="C67" s="134"/>
      <c r="D67" s="28"/>
      <c r="E67" s="28"/>
      <c r="F67" s="28"/>
      <c r="G67" s="28"/>
      <c r="H67" s="28"/>
      <c r="I67" s="28"/>
      <c r="J67" s="134"/>
      <c r="K67" s="134"/>
      <c r="L67" s="134"/>
      <c r="M67" s="134"/>
      <c r="N67" s="134"/>
      <c r="O67" s="134"/>
      <c r="P67" s="134"/>
      <c r="Q67" s="134"/>
      <c r="R67" s="14"/>
      <c r="S67" s="2"/>
      <c r="T67" s="2"/>
      <c r="U67" s="2"/>
    </row>
    <row r="68" spans="1:22" s="1" customFormat="1" ht="18.75" x14ac:dyDescent="0.25">
      <c r="A68" s="146" t="s">
        <v>50</v>
      </c>
      <c r="B68" s="139"/>
      <c r="C68" s="139"/>
      <c r="D68" s="139"/>
      <c r="E68" s="139"/>
      <c r="F68" s="139"/>
      <c r="G68" s="139"/>
      <c r="H68" s="139"/>
      <c r="I68" s="147" t="s">
        <v>51</v>
      </c>
      <c r="J68" s="148"/>
      <c r="K68" s="148"/>
      <c r="L68" s="148"/>
      <c r="M68" s="148"/>
      <c r="N68" s="148"/>
      <c r="O68" s="148"/>
      <c r="P68" s="148"/>
      <c r="Q68" s="148"/>
      <c r="R68" s="148"/>
      <c r="S68" s="2"/>
      <c r="T68" s="2"/>
      <c r="U68" s="2"/>
    </row>
    <row r="69" spans="1:22" s="1" customFormat="1" ht="18.75" x14ac:dyDescent="0.25">
      <c r="B69" s="16"/>
      <c r="C69" s="16"/>
      <c r="D69" s="17"/>
      <c r="G69" s="2"/>
      <c r="H69" s="2"/>
      <c r="I69" s="2"/>
      <c r="J69" s="2"/>
      <c r="K69" s="2"/>
      <c r="L69" s="2"/>
      <c r="M69" s="2"/>
      <c r="N69" s="2"/>
      <c r="O69" s="2"/>
      <c r="P69" s="2"/>
      <c r="Q69" s="2"/>
      <c r="R69" s="13"/>
      <c r="S69" s="2"/>
      <c r="T69" s="2"/>
      <c r="U69" s="2"/>
    </row>
    <row r="70" spans="1:22" s="1" customFormat="1" ht="18.75" x14ac:dyDescent="0.25">
      <c r="B70" s="16"/>
      <c r="C70" s="16"/>
      <c r="D70" s="17"/>
      <c r="G70" s="2"/>
      <c r="H70" s="2"/>
      <c r="I70" s="2"/>
      <c r="J70" s="2"/>
      <c r="K70" s="2"/>
      <c r="L70" s="2"/>
      <c r="M70" s="2"/>
      <c r="N70" s="2"/>
      <c r="O70" s="2"/>
      <c r="P70" s="2"/>
      <c r="Q70" s="2"/>
      <c r="R70" s="13"/>
      <c r="S70" s="2"/>
      <c r="T70" s="2"/>
      <c r="U70" s="2"/>
    </row>
    <row r="71" spans="1:22" s="1" customFormat="1" ht="18.75" x14ac:dyDescent="0.25">
      <c r="B71" s="16"/>
      <c r="C71" s="16"/>
      <c r="D71" s="17"/>
      <c r="G71" s="2"/>
      <c r="R71" s="13"/>
    </row>
    <row r="72" spans="1:22" s="1" customFormat="1" ht="18.75" x14ac:dyDescent="0.25">
      <c r="B72" s="16"/>
      <c r="C72" s="16"/>
      <c r="D72" s="17"/>
      <c r="G72" s="2"/>
      <c r="R72" s="13"/>
    </row>
    <row r="73" spans="1:22" s="1" customFormat="1" ht="18.75" x14ac:dyDescent="0.25">
      <c r="A73" s="3"/>
      <c r="B73" s="4"/>
      <c r="C73" s="4"/>
      <c r="D73" s="8"/>
      <c r="E73" s="3"/>
      <c r="F73" s="3"/>
      <c r="G73" s="11"/>
      <c r="R73" s="13"/>
    </row>
    <row r="74" spans="1:22" s="1" customFormat="1" ht="18.75" x14ac:dyDescent="0.25">
      <c r="A74" s="3"/>
      <c r="B74" s="4"/>
      <c r="C74" s="4"/>
      <c r="D74" s="8"/>
      <c r="E74" s="3"/>
      <c r="F74" s="3"/>
      <c r="G74" s="11"/>
      <c r="R74" s="13"/>
    </row>
    <row r="75" spans="1:22" s="1" customFormat="1" ht="18.75" x14ac:dyDescent="0.25">
      <c r="A75" s="3"/>
      <c r="B75" s="4"/>
      <c r="C75" s="4"/>
      <c r="D75" s="8"/>
      <c r="E75" s="3"/>
      <c r="F75" s="3"/>
      <c r="G75" s="11"/>
      <c r="R75" s="13"/>
    </row>
    <row r="76" spans="1:22" ht="18.75" x14ac:dyDescent="0.25">
      <c r="A76" s="3"/>
      <c r="B76" s="4"/>
      <c r="C76" s="4"/>
      <c r="D76" s="8"/>
      <c r="E76" s="3"/>
      <c r="F76" s="3"/>
      <c r="H76" s="1"/>
      <c r="I76" s="1"/>
      <c r="J76" s="1"/>
      <c r="K76" s="1"/>
      <c r="L76" s="1"/>
      <c r="M76" s="1"/>
      <c r="N76" s="1"/>
      <c r="O76" s="1"/>
      <c r="P76" s="1"/>
      <c r="Q76" s="1"/>
      <c r="S76" s="1"/>
      <c r="T76" s="1"/>
      <c r="U76" s="1"/>
      <c r="V76" s="1"/>
    </row>
    <row r="77" spans="1:22" s="1" customFormat="1" ht="18.75" x14ac:dyDescent="0.25">
      <c r="A77" s="3"/>
      <c r="B77" s="4"/>
      <c r="C77" s="4"/>
      <c r="D77" s="8"/>
      <c r="E77" s="3"/>
      <c r="F77" s="3"/>
      <c r="G77" s="11"/>
      <c r="R77" s="13"/>
    </row>
    <row r="78" spans="1:22" s="1" customFormat="1" ht="18.75" x14ac:dyDescent="0.25">
      <c r="A78" s="11"/>
      <c r="B78" s="15"/>
      <c r="C78" s="11"/>
      <c r="D78" s="12"/>
      <c r="E78" s="11"/>
      <c r="F78" s="11"/>
      <c r="G78" s="11"/>
      <c r="H78" s="11"/>
      <c r="I78" s="11"/>
      <c r="J78" s="11"/>
      <c r="K78" s="11"/>
      <c r="L78" s="11"/>
      <c r="M78" s="11"/>
      <c r="N78" s="11"/>
      <c r="O78" s="11"/>
      <c r="P78" s="11"/>
      <c r="Q78" s="11"/>
      <c r="R78" s="13"/>
      <c r="S78" s="11"/>
      <c r="T78" s="11"/>
      <c r="U78" s="11"/>
      <c r="V78" s="11"/>
    </row>
    <row r="79" spans="1:22" s="1" customFormat="1" ht="18.75" x14ac:dyDescent="0.25">
      <c r="A79" s="3"/>
      <c r="B79" s="4"/>
      <c r="C79" s="4"/>
      <c r="D79" s="8"/>
      <c r="E79" s="3"/>
      <c r="F79" s="3"/>
      <c r="G79" s="11"/>
      <c r="R79" s="13"/>
    </row>
    <row r="80" spans="1:22" ht="18.75" x14ac:dyDescent="0.25">
      <c r="A80" s="3"/>
      <c r="B80" s="4"/>
      <c r="C80" s="4"/>
      <c r="D80" s="8"/>
      <c r="E80" s="3"/>
      <c r="F80" s="3"/>
      <c r="H80" s="1"/>
      <c r="I80" s="1"/>
      <c r="J80" s="1"/>
      <c r="K80" s="1"/>
      <c r="L80" s="1"/>
      <c r="M80" s="1"/>
      <c r="N80" s="1"/>
      <c r="O80" s="1"/>
      <c r="P80" s="1"/>
      <c r="Q80" s="1"/>
      <c r="S80" s="1"/>
      <c r="T80" s="1"/>
      <c r="U80" s="1"/>
      <c r="V80" s="1"/>
    </row>
    <row r="81" spans="1:22" ht="18.75" x14ac:dyDescent="0.25">
      <c r="A81" s="3"/>
      <c r="B81" s="4"/>
      <c r="C81" s="4"/>
      <c r="D81" s="7"/>
      <c r="E81" s="4"/>
      <c r="F81" s="3"/>
      <c r="H81" s="1"/>
      <c r="I81" s="1"/>
      <c r="J81" s="1"/>
      <c r="K81" s="1"/>
      <c r="L81" s="1"/>
      <c r="M81" s="1"/>
      <c r="N81" s="1"/>
      <c r="O81" s="1"/>
      <c r="P81" s="1"/>
      <c r="Q81" s="1"/>
      <c r="S81" s="1"/>
      <c r="T81" s="1"/>
      <c r="U81" s="1"/>
      <c r="V81" s="1"/>
    </row>
    <row r="83" spans="1:22" ht="18.75" x14ac:dyDescent="0.25">
      <c r="C83" s="5"/>
    </row>
    <row r="84" spans="1:22" ht="18.75" x14ac:dyDescent="0.25">
      <c r="C84" s="5"/>
    </row>
    <row r="85" spans="1:22" ht="18.75" x14ac:dyDescent="0.25">
      <c r="C85" s="6"/>
    </row>
    <row r="86" spans="1:22" ht="18.75" x14ac:dyDescent="0.25">
      <c r="C86" s="5"/>
    </row>
    <row r="87" spans="1:22" ht="18.75" x14ac:dyDescent="0.25">
      <c r="C87" s="5"/>
    </row>
    <row r="88" spans="1:22" ht="18.75" x14ac:dyDescent="0.25">
      <c r="C88" s="5"/>
    </row>
    <row r="90" spans="1:22" ht="18.75" x14ac:dyDescent="0.25">
      <c r="C90" s="5"/>
    </row>
    <row r="91" spans="1:22" ht="18.75" x14ac:dyDescent="0.25">
      <c r="C91" s="5"/>
    </row>
    <row r="92" spans="1:22" ht="18.75" x14ac:dyDescent="0.25">
      <c r="C92" s="5"/>
    </row>
    <row r="93" spans="1:22" ht="18.75" x14ac:dyDescent="0.25">
      <c r="C93" s="5"/>
    </row>
    <row r="94" spans="1:22" ht="18.75" x14ac:dyDescent="0.25">
      <c r="C94" s="3"/>
    </row>
  </sheetData>
  <sortState ref="A4:V41">
    <sortCondition ref="Q4:Q41"/>
  </sortState>
  <mergeCells count="26">
    <mergeCell ref="A65:H65"/>
    <mergeCell ref="I65:R65"/>
    <mergeCell ref="A68:H68"/>
    <mergeCell ref="I68:R68"/>
    <mergeCell ref="U2:U3"/>
    <mergeCell ref="V2:V3"/>
    <mergeCell ref="A63:H63"/>
    <mergeCell ref="I63:R63"/>
    <mergeCell ref="A64:H64"/>
    <mergeCell ref="I64:R64"/>
    <mergeCell ref="M2:N2"/>
    <mergeCell ref="O2:P2"/>
    <mergeCell ref="Q2:Q3"/>
    <mergeCell ref="R2:R3"/>
    <mergeCell ref="S2:S3"/>
    <mergeCell ref="T2:T3"/>
    <mergeCell ref="A1:V1"/>
    <mergeCell ref="A2:A3"/>
    <mergeCell ref="B2:B3"/>
    <mergeCell ref="C2:C3"/>
    <mergeCell ref="D2:D3"/>
    <mergeCell ref="E2:E3"/>
    <mergeCell ref="F2:F3"/>
    <mergeCell ref="G2:H2"/>
    <mergeCell ref="I2:J2"/>
    <mergeCell ref="K2:L2"/>
  </mergeCells>
  <hyperlinks>
    <hyperlink ref="I63" r:id="rId1"/>
    <hyperlink ref="I68" r:id="rId2"/>
    <hyperlink ref="I64" r:id="rId3"/>
    <hyperlink ref="I65" r:id="rId4"/>
    <hyperlink ref="I61" r:id="rId5"/>
  </hyperlinks>
  <printOptions gridLines="1"/>
  <pageMargins left="0.25" right="0.25" top="0.75" bottom="0.75" header="0.3" footer="0.3"/>
  <pageSetup paperSize="9" scale="47" fitToHeight="0"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zoomScale="70" zoomScaleNormal="70" workbookViewId="0">
      <pane ySplit="3" topLeftCell="A4" activePane="bottomLeft" state="frozen"/>
      <selection pane="bottomLeft" activeCell="F18" sqref="F18"/>
    </sheetView>
  </sheetViews>
  <sheetFormatPr defaultColWidth="9.140625" defaultRowHeight="14.25" x14ac:dyDescent="0.2"/>
  <cols>
    <col min="1" max="1" width="9.140625" style="11"/>
    <col min="2" max="2" width="9.28515625" style="15" customWidth="1"/>
    <col min="3" max="3" width="7.5703125" style="11" customWidth="1"/>
    <col min="4" max="4" width="25.7109375" style="12" bestFit="1" customWidth="1"/>
    <col min="5" max="5" width="13.85546875" style="11" customWidth="1"/>
    <col min="6" max="6" width="19.42578125" style="11" customWidth="1"/>
    <col min="7" max="7" width="11.28515625" style="11" customWidth="1"/>
    <col min="8" max="8" width="7.7109375" style="11" customWidth="1"/>
    <col min="9" max="9" width="10.7109375" style="11" customWidth="1"/>
    <col min="10" max="10" width="7.7109375" style="11" customWidth="1"/>
    <col min="11" max="11" width="10.140625" style="11" customWidth="1"/>
    <col min="12" max="12" width="7.7109375" style="11" customWidth="1"/>
    <col min="13" max="13" width="10.42578125" style="11" bestFit="1" customWidth="1"/>
    <col min="14" max="14" width="7.7109375" style="11" customWidth="1"/>
    <col min="15" max="15" width="10.85546875" style="11" customWidth="1"/>
    <col min="16" max="16" width="7.7109375" style="11" customWidth="1"/>
    <col min="17" max="17" width="12.140625" style="11" bestFit="1" customWidth="1"/>
    <col min="18" max="18" width="7.7109375" style="13" customWidth="1"/>
    <col min="19" max="19" width="9.85546875" style="11" customWidth="1"/>
    <col min="20" max="20" width="11.85546875" style="11" customWidth="1"/>
    <col min="21" max="21" width="11" style="11" customWidth="1"/>
    <col min="22" max="16384" width="9.140625" style="11"/>
  </cols>
  <sheetData>
    <row r="1" spans="1:22" s="9" customFormat="1" ht="99.75" customHeight="1" thickBot="1" x14ac:dyDescent="0.45">
      <c r="A1" s="149" t="s">
        <v>135</v>
      </c>
      <c r="B1" s="149"/>
      <c r="C1" s="149"/>
      <c r="D1" s="149"/>
      <c r="E1" s="149"/>
      <c r="F1" s="149"/>
      <c r="G1" s="149"/>
      <c r="H1" s="149"/>
      <c r="I1" s="149"/>
      <c r="J1" s="149"/>
      <c r="K1" s="149"/>
      <c r="L1" s="149"/>
      <c r="M1" s="149"/>
      <c r="N1" s="149"/>
      <c r="O1" s="149"/>
      <c r="P1" s="149"/>
      <c r="Q1" s="149"/>
      <c r="R1" s="149"/>
      <c r="S1" s="149"/>
      <c r="T1" s="149"/>
      <c r="U1" s="149"/>
      <c r="V1" s="149"/>
    </row>
    <row r="2" spans="1:22" s="1" customFormat="1" ht="45" customHeight="1" x14ac:dyDescent="0.25">
      <c r="A2" s="150" t="s">
        <v>12</v>
      </c>
      <c r="B2" s="152" t="s">
        <v>15</v>
      </c>
      <c r="C2" s="154" t="s">
        <v>7</v>
      </c>
      <c r="D2" s="150" t="s">
        <v>5</v>
      </c>
      <c r="E2" s="150" t="s">
        <v>1</v>
      </c>
      <c r="F2" s="150" t="s">
        <v>0</v>
      </c>
      <c r="G2" s="150" t="s">
        <v>122</v>
      </c>
      <c r="H2" s="150"/>
      <c r="I2" s="150" t="s">
        <v>123</v>
      </c>
      <c r="J2" s="150"/>
      <c r="K2" s="150" t="s">
        <v>124</v>
      </c>
      <c r="L2" s="150"/>
      <c r="M2" s="150" t="s">
        <v>125</v>
      </c>
      <c r="N2" s="150"/>
      <c r="O2" s="150" t="s">
        <v>126</v>
      </c>
      <c r="P2" s="150"/>
      <c r="Q2" s="142" t="s">
        <v>10</v>
      </c>
      <c r="R2" s="144" t="s">
        <v>3</v>
      </c>
      <c r="S2" s="150" t="s">
        <v>11</v>
      </c>
      <c r="T2" s="150" t="s">
        <v>14</v>
      </c>
      <c r="U2" s="150" t="s">
        <v>13</v>
      </c>
      <c r="V2" s="150" t="s">
        <v>16</v>
      </c>
    </row>
    <row r="3" spans="1:22" s="1" customFormat="1" ht="19.5" thickBot="1" x14ac:dyDescent="0.3">
      <c r="A3" s="151"/>
      <c r="B3" s="153"/>
      <c r="C3" s="155"/>
      <c r="D3" s="151"/>
      <c r="E3" s="151"/>
      <c r="F3" s="151"/>
      <c r="G3" s="19" t="s">
        <v>8</v>
      </c>
      <c r="H3" s="20" t="s">
        <v>9</v>
      </c>
      <c r="I3" s="19" t="s">
        <v>8</v>
      </c>
      <c r="J3" s="20" t="s">
        <v>9</v>
      </c>
      <c r="K3" s="19" t="s">
        <v>8</v>
      </c>
      <c r="L3" s="20" t="s">
        <v>9</v>
      </c>
      <c r="M3" s="19" t="s">
        <v>8</v>
      </c>
      <c r="N3" s="20" t="s">
        <v>9</v>
      </c>
      <c r="O3" s="19" t="s">
        <v>8</v>
      </c>
      <c r="P3" s="20" t="s">
        <v>9</v>
      </c>
      <c r="Q3" s="143"/>
      <c r="R3" s="145"/>
      <c r="S3" s="151"/>
      <c r="T3" s="151"/>
      <c r="U3" s="151"/>
      <c r="V3" s="151"/>
    </row>
    <row r="4" spans="1:22" s="1" customFormat="1" ht="20.100000000000001" customHeight="1" x14ac:dyDescent="0.3">
      <c r="A4" s="84" t="s">
        <v>39</v>
      </c>
      <c r="B4" s="84" t="s">
        <v>39</v>
      </c>
      <c r="C4" s="85">
        <v>40</v>
      </c>
      <c r="D4" s="113" t="s">
        <v>95</v>
      </c>
      <c r="E4" s="39" t="s">
        <v>117</v>
      </c>
      <c r="F4" s="39" t="s">
        <v>129</v>
      </c>
      <c r="G4" s="40">
        <v>92.38</v>
      </c>
      <c r="H4" s="41"/>
      <c r="I4" s="42">
        <v>89.69</v>
      </c>
      <c r="J4" s="41"/>
      <c r="K4" s="42">
        <v>88.31</v>
      </c>
      <c r="L4" s="41"/>
      <c r="M4" s="42">
        <v>87.6</v>
      </c>
      <c r="N4" s="41"/>
      <c r="O4" s="42">
        <v>86.59</v>
      </c>
      <c r="P4" s="41"/>
      <c r="Q4" s="136">
        <f>SUM(G4:P4)</f>
        <v>444.57000000000005</v>
      </c>
      <c r="R4" s="55">
        <v>1</v>
      </c>
      <c r="S4" s="55">
        <v>1</v>
      </c>
      <c r="T4" s="71">
        <f>Q4*0.94</f>
        <v>417.89580000000001</v>
      </c>
      <c r="U4" s="55">
        <v>1</v>
      </c>
      <c r="V4" s="43">
        <v>9</v>
      </c>
    </row>
    <row r="5" spans="1:22" s="1" customFormat="1" ht="20.100000000000001" customHeight="1" x14ac:dyDescent="0.3">
      <c r="A5" s="86" t="s">
        <v>39</v>
      </c>
      <c r="B5" s="86" t="s">
        <v>39</v>
      </c>
      <c r="C5" s="93">
        <v>12</v>
      </c>
      <c r="D5" s="114" t="s">
        <v>73</v>
      </c>
      <c r="E5" s="33" t="s">
        <v>117</v>
      </c>
      <c r="F5" s="33" t="s">
        <v>105</v>
      </c>
      <c r="G5" s="48">
        <v>90.59</v>
      </c>
      <c r="H5" s="49"/>
      <c r="I5" s="50">
        <v>90.57</v>
      </c>
      <c r="J5" s="49"/>
      <c r="K5" s="50">
        <v>89.13</v>
      </c>
      <c r="L5" s="49"/>
      <c r="M5" s="50">
        <v>87.65</v>
      </c>
      <c r="N5" s="49"/>
      <c r="O5" s="50">
        <v>88.41</v>
      </c>
      <c r="P5" s="49"/>
      <c r="Q5" s="137">
        <f>SUM(G5:P5)</f>
        <v>446.34999999999991</v>
      </c>
      <c r="R5" s="58">
        <v>2</v>
      </c>
      <c r="S5" s="58">
        <v>2</v>
      </c>
      <c r="T5" s="62">
        <f>Q5*0.94</f>
        <v>419.5689999999999</v>
      </c>
      <c r="U5" s="58">
        <v>3</v>
      </c>
      <c r="V5" s="58">
        <v>6</v>
      </c>
    </row>
    <row r="6" spans="1:22" s="1" customFormat="1" ht="20.100000000000001" customHeight="1" x14ac:dyDescent="0.3">
      <c r="A6" s="86" t="s">
        <v>36</v>
      </c>
      <c r="B6" s="86" t="s">
        <v>36</v>
      </c>
      <c r="C6" s="93">
        <v>20</v>
      </c>
      <c r="D6" s="114" t="s">
        <v>81</v>
      </c>
      <c r="E6" s="33" t="s">
        <v>121</v>
      </c>
      <c r="F6" s="33" t="s">
        <v>110</v>
      </c>
      <c r="G6" s="48">
        <v>93.78</v>
      </c>
      <c r="H6" s="49"/>
      <c r="I6" s="50">
        <v>91.29</v>
      </c>
      <c r="J6" s="49"/>
      <c r="K6" s="50">
        <v>90.5</v>
      </c>
      <c r="L6" s="49"/>
      <c r="M6" s="50">
        <v>90.5</v>
      </c>
      <c r="N6" s="49"/>
      <c r="O6" s="50">
        <v>89.54</v>
      </c>
      <c r="P6" s="49"/>
      <c r="Q6" s="137">
        <f>SUM(G6:P6)</f>
        <v>455.61</v>
      </c>
      <c r="R6" s="58">
        <v>1</v>
      </c>
      <c r="S6" s="58">
        <v>3</v>
      </c>
      <c r="T6" s="62">
        <f>Q6*0.93</f>
        <v>423.71730000000002</v>
      </c>
      <c r="U6" s="58">
        <v>4</v>
      </c>
      <c r="V6" s="58">
        <v>9</v>
      </c>
    </row>
    <row r="7" spans="1:22" s="1" customFormat="1" ht="20.100000000000001" customHeight="1" x14ac:dyDescent="0.3">
      <c r="A7" s="86" t="s">
        <v>36</v>
      </c>
      <c r="B7" s="86" t="s">
        <v>36</v>
      </c>
      <c r="C7" s="87">
        <v>25</v>
      </c>
      <c r="D7" s="114" t="s">
        <v>85</v>
      </c>
      <c r="E7" s="47" t="s">
        <v>121</v>
      </c>
      <c r="F7" s="47" t="s">
        <v>110</v>
      </c>
      <c r="G7" s="48">
        <v>96.06</v>
      </c>
      <c r="H7" s="49"/>
      <c r="I7" s="50">
        <v>94.03</v>
      </c>
      <c r="J7" s="49"/>
      <c r="K7" s="50">
        <v>92</v>
      </c>
      <c r="L7" s="49"/>
      <c r="M7" s="50">
        <v>89.75</v>
      </c>
      <c r="N7" s="49"/>
      <c r="O7" s="50">
        <v>90.82</v>
      </c>
      <c r="P7" s="49"/>
      <c r="Q7" s="137">
        <f>SUM(G7:P7)</f>
        <v>462.66</v>
      </c>
      <c r="R7" s="58">
        <v>2</v>
      </c>
      <c r="S7" s="58">
        <v>4</v>
      </c>
      <c r="T7" s="62">
        <f>Q7*0.93</f>
        <v>430.27380000000005</v>
      </c>
      <c r="U7" s="58">
        <v>5</v>
      </c>
      <c r="V7" s="58">
        <v>6</v>
      </c>
    </row>
    <row r="8" spans="1:22" s="1" customFormat="1" ht="20.100000000000001" customHeight="1" x14ac:dyDescent="0.3">
      <c r="A8" s="86" t="s">
        <v>2</v>
      </c>
      <c r="B8" s="86" t="s">
        <v>2</v>
      </c>
      <c r="C8" s="93">
        <v>16</v>
      </c>
      <c r="D8" s="114" t="s">
        <v>77</v>
      </c>
      <c r="E8" s="33" t="s">
        <v>120</v>
      </c>
      <c r="F8" s="33" t="s">
        <v>108</v>
      </c>
      <c r="G8" s="48">
        <v>95.47</v>
      </c>
      <c r="H8" s="49"/>
      <c r="I8" s="50">
        <v>94.12</v>
      </c>
      <c r="J8" s="49"/>
      <c r="K8" s="50">
        <v>93.47</v>
      </c>
      <c r="L8" s="49"/>
      <c r="M8" s="50">
        <v>92.88</v>
      </c>
      <c r="N8" s="49"/>
      <c r="O8" s="50">
        <v>93.32</v>
      </c>
      <c r="P8" s="49"/>
      <c r="Q8" s="137">
        <f>SUM(G8:P8)</f>
        <v>469.26</v>
      </c>
      <c r="R8" s="58">
        <v>1</v>
      </c>
      <c r="S8" s="58">
        <v>5</v>
      </c>
      <c r="T8" s="62">
        <f>Q8*0.95</f>
        <v>445.79699999999997</v>
      </c>
      <c r="U8" s="58">
        <v>10</v>
      </c>
      <c r="V8" s="58">
        <v>9</v>
      </c>
    </row>
    <row r="9" spans="1:22" s="1" customFormat="1" ht="20.100000000000001" customHeight="1" x14ac:dyDescent="0.3">
      <c r="A9" s="86" t="s">
        <v>2</v>
      </c>
      <c r="B9" s="86" t="s">
        <v>2</v>
      </c>
      <c r="C9" s="93">
        <v>18</v>
      </c>
      <c r="D9" s="114" t="s">
        <v>79</v>
      </c>
      <c r="E9" s="33" t="s">
        <v>121</v>
      </c>
      <c r="F9" s="33" t="s">
        <v>101</v>
      </c>
      <c r="G9" s="48">
        <v>98</v>
      </c>
      <c r="H9" s="49"/>
      <c r="I9" s="50">
        <v>95.88</v>
      </c>
      <c r="J9" s="49"/>
      <c r="K9" s="50">
        <v>93.53</v>
      </c>
      <c r="L9" s="49"/>
      <c r="M9" s="50">
        <v>91.25</v>
      </c>
      <c r="N9" s="49"/>
      <c r="O9" s="50">
        <v>91.62</v>
      </c>
      <c r="P9" s="49"/>
      <c r="Q9" s="137">
        <f>SUM(G9:P9)</f>
        <v>470.28</v>
      </c>
      <c r="R9" s="58">
        <v>2</v>
      </c>
      <c r="S9" s="58">
        <v>6</v>
      </c>
      <c r="T9" s="62">
        <f>Q9*0.95</f>
        <v>446.76599999999996</v>
      </c>
      <c r="U9" s="58">
        <v>11</v>
      </c>
      <c r="V9" s="58">
        <v>6</v>
      </c>
    </row>
    <row r="10" spans="1:22" s="1" customFormat="1" ht="20.100000000000001" customHeight="1" x14ac:dyDescent="0.3">
      <c r="A10" s="86" t="s">
        <v>39</v>
      </c>
      <c r="B10" s="86" t="s">
        <v>39</v>
      </c>
      <c r="C10" s="87">
        <v>33</v>
      </c>
      <c r="D10" s="114" t="s">
        <v>53</v>
      </c>
      <c r="E10" s="33" t="s">
        <v>119</v>
      </c>
      <c r="F10" s="33" t="s">
        <v>128</v>
      </c>
      <c r="G10" s="34">
        <v>95.84</v>
      </c>
      <c r="H10" s="35"/>
      <c r="I10" s="36">
        <v>94.4</v>
      </c>
      <c r="J10" s="35"/>
      <c r="K10" s="36">
        <v>95.56</v>
      </c>
      <c r="L10" s="35"/>
      <c r="M10" s="36">
        <v>93.72</v>
      </c>
      <c r="N10" s="35"/>
      <c r="O10" s="36">
        <v>93.94</v>
      </c>
      <c r="P10" s="35"/>
      <c r="Q10" s="137">
        <f>SUM(G10:P10)</f>
        <v>473.46</v>
      </c>
      <c r="R10" s="58">
        <v>3</v>
      </c>
      <c r="S10" s="58">
        <v>7</v>
      </c>
      <c r="T10" s="62">
        <f>Q10*0.94</f>
        <v>445.05239999999998</v>
      </c>
      <c r="U10" s="58">
        <v>8</v>
      </c>
      <c r="V10" s="37">
        <v>4</v>
      </c>
    </row>
    <row r="11" spans="1:22" s="1" customFormat="1" ht="20.100000000000001" customHeight="1" x14ac:dyDescent="0.3">
      <c r="A11" s="88" t="s">
        <v>36</v>
      </c>
      <c r="B11" s="88" t="s">
        <v>36</v>
      </c>
      <c r="C11" s="87">
        <v>10</v>
      </c>
      <c r="D11" s="114" t="s">
        <v>71</v>
      </c>
      <c r="E11" s="33" t="s">
        <v>118</v>
      </c>
      <c r="F11" s="33" t="s">
        <v>58</v>
      </c>
      <c r="G11" s="48">
        <v>98.12</v>
      </c>
      <c r="H11" s="49"/>
      <c r="I11" s="50">
        <v>99.32</v>
      </c>
      <c r="J11" s="49"/>
      <c r="K11" s="50">
        <v>93.91</v>
      </c>
      <c r="L11" s="49"/>
      <c r="M11" s="50">
        <v>92.72</v>
      </c>
      <c r="N11" s="49"/>
      <c r="O11" s="50">
        <v>94.62</v>
      </c>
      <c r="P11" s="49"/>
      <c r="Q11" s="137">
        <f>SUM(G11:P11)</f>
        <v>478.69000000000005</v>
      </c>
      <c r="R11" s="58">
        <v>3</v>
      </c>
      <c r="S11" s="58">
        <v>8</v>
      </c>
      <c r="T11" s="62">
        <f>Q11*0.93</f>
        <v>445.18170000000009</v>
      </c>
      <c r="U11" s="58">
        <v>9</v>
      </c>
      <c r="V11" s="58">
        <v>4</v>
      </c>
    </row>
    <row r="12" spans="1:22" s="1" customFormat="1" ht="20.100000000000001" customHeight="1" x14ac:dyDescent="0.3">
      <c r="A12" s="88" t="s">
        <v>39</v>
      </c>
      <c r="B12" s="88" t="s">
        <v>39</v>
      </c>
      <c r="C12" s="93">
        <v>27</v>
      </c>
      <c r="D12" s="114" t="s">
        <v>87</v>
      </c>
      <c r="E12" s="33" t="s">
        <v>117</v>
      </c>
      <c r="F12" s="33" t="s">
        <v>111</v>
      </c>
      <c r="G12" s="34">
        <v>108.47</v>
      </c>
      <c r="H12" s="35"/>
      <c r="I12" s="36">
        <v>95.37</v>
      </c>
      <c r="J12" s="35"/>
      <c r="K12" s="36">
        <v>95</v>
      </c>
      <c r="L12" s="35"/>
      <c r="M12" s="36">
        <v>94.82</v>
      </c>
      <c r="N12" s="35"/>
      <c r="O12" s="36">
        <v>91.28</v>
      </c>
      <c r="P12" s="35"/>
      <c r="Q12" s="137">
        <f>SUM(G12:P12)</f>
        <v>484.94000000000005</v>
      </c>
      <c r="R12" s="58">
        <v>4</v>
      </c>
      <c r="S12" s="58">
        <v>9</v>
      </c>
      <c r="T12" s="62">
        <f>Q12*0.94</f>
        <v>455.84360000000004</v>
      </c>
      <c r="U12" s="58">
        <v>14</v>
      </c>
      <c r="V12" s="37">
        <v>3</v>
      </c>
    </row>
    <row r="13" spans="1:22" s="1" customFormat="1" ht="20.100000000000001" customHeight="1" x14ac:dyDescent="0.3">
      <c r="A13" s="86" t="s">
        <v>2</v>
      </c>
      <c r="B13" s="86" t="s">
        <v>43</v>
      </c>
      <c r="C13" s="93">
        <v>21</v>
      </c>
      <c r="D13" s="114" t="s">
        <v>38</v>
      </c>
      <c r="E13" s="33" t="s">
        <v>120</v>
      </c>
      <c r="F13" s="33" t="s">
        <v>108</v>
      </c>
      <c r="G13" s="48">
        <v>99.210000000000008</v>
      </c>
      <c r="H13" s="49"/>
      <c r="I13" s="50">
        <v>95.97</v>
      </c>
      <c r="J13" s="49"/>
      <c r="K13" s="50">
        <v>97.04</v>
      </c>
      <c r="L13" s="49"/>
      <c r="M13" s="50">
        <v>98.44</v>
      </c>
      <c r="N13" s="49"/>
      <c r="O13" s="50">
        <v>94.69</v>
      </c>
      <c r="P13" s="49"/>
      <c r="Q13" s="137">
        <f>SUM(G13:P13)</f>
        <v>485.35</v>
      </c>
      <c r="R13" s="58">
        <v>1</v>
      </c>
      <c r="S13" s="58">
        <v>10</v>
      </c>
      <c r="T13" s="62">
        <f>Q13*0.95</f>
        <v>461.08249999999998</v>
      </c>
      <c r="U13" s="58">
        <v>15</v>
      </c>
      <c r="V13" s="58">
        <v>9</v>
      </c>
    </row>
    <row r="14" spans="1:22" s="1" customFormat="1" ht="20.100000000000001" customHeight="1" x14ac:dyDescent="0.3">
      <c r="A14" s="88" t="s">
        <v>37</v>
      </c>
      <c r="B14" s="88" t="s">
        <v>37</v>
      </c>
      <c r="C14" s="87">
        <v>2</v>
      </c>
      <c r="D14" s="114" t="s">
        <v>66</v>
      </c>
      <c r="E14" s="33" t="s">
        <v>118</v>
      </c>
      <c r="F14" s="33" t="s">
        <v>100</v>
      </c>
      <c r="G14" s="48">
        <v>98.789999999999992</v>
      </c>
      <c r="H14" s="49"/>
      <c r="I14" s="50">
        <v>97.04</v>
      </c>
      <c r="J14" s="49"/>
      <c r="K14" s="50">
        <v>98.78</v>
      </c>
      <c r="L14" s="49"/>
      <c r="M14" s="50">
        <v>95.63</v>
      </c>
      <c r="N14" s="49"/>
      <c r="O14" s="50">
        <v>96.13</v>
      </c>
      <c r="P14" s="49"/>
      <c r="Q14" s="137">
        <f>SUM(G14:P14)</f>
        <v>486.37</v>
      </c>
      <c r="R14" s="58">
        <v>1</v>
      </c>
      <c r="S14" s="58">
        <v>11</v>
      </c>
      <c r="T14" s="62">
        <f>Q14*0.86</f>
        <v>418.27819999999997</v>
      </c>
      <c r="U14" s="58">
        <v>2</v>
      </c>
      <c r="V14" s="58"/>
    </row>
    <row r="15" spans="1:22" s="1" customFormat="1" ht="20.100000000000001" customHeight="1" x14ac:dyDescent="0.3">
      <c r="A15" s="88" t="s">
        <v>2</v>
      </c>
      <c r="B15" s="88" t="s">
        <v>2</v>
      </c>
      <c r="C15" s="87">
        <v>5</v>
      </c>
      <c r="D15" s="114" t="s">
        <v>46</v>
      </c>
      <c r="E15" s="33" t="s">
        <v>6</v>
      </c>
      <c r="F15" s="33" t="s">
        <v>55</v>
      </c>
      <c r="G15" s="48">
        <v>101.25999999999999</v>
      </c>
      <c r="H15" s="49"/>
      <c r="I15" s="50">
        <v>102</v>
      </c>
      <c r="J15" s="49"/>
      <c r="K15" s="50">
        <v>96.94</v>
      </c>
      <c r="L15" s="49"/>
      <c r="M15" s="50">
        <v>94.41</v>
      </c>
      <c r="N15" s="49"/>
      <c r="O15" s="50">
        <v>94.13</v>
      </c>
      <c r="P15" s="49"/>
      <c r="Q15" s="137">
        <f>SUM(G15:P15)</f>
        <v>488.74</v>
      </c>
      <c r="R15" s="58">
        <v>3</v>
      </c>
      <c r="S15" s="58">
        <v>12</v>
      </c>
      <c r="T15" s="62">
        <f>Q15*0.95</f>
        <v>464.303</v>
      </c>
      <c r="U15" s="58">
        <v>16</v>
      </c>
      <c r="V15" s="58">
        <v>4</v>
      </c>
    </row>
    <row r="16" spans="1:22" s="1" customFormat="1" ht="20.100000000000001" customHeight="1" x14ac:dyDescent="0.3">
      <c r="A16" s="86" t="s">
        <v>4</v>
      </c>
      <c r="B16" s="86" t="s">
        <v>4</v>
      </c>
      <c r="C16" s="87">
        <v>32</v>
      </c>
      <c r="D16" s="114" t="s">
        <v>89</v>
      </c>
      <c r="E16" s="33" t="s">
        <v>121</v>
      </c>
      <c r="F16" s="33" t="s">
        <v>112</v>
      </c>
      <c r="G16" s="48">
        <v>99.69</v>
      </c>
      <c r="H16" s="49"/>
      <c r="I16" s="50">
        <v>98.34</v>
      </c>
      <c r="J16" s="49"/>
      <c r="K16" s="50">
        <v>105.4</v>
      </c>
      <c r="L16" s="49"/>
      <c r="M16" s="50">
        <v>98.12</v>
      </c>
      <c r="N16" s="49"/>
      <c r="O16" s="50">
        <v>95.97</v>
      </c>
      <c r="P16" s="49"/>
      <c r="Q16" s="137">
        <f>SUM(G16:P16)</f>
        <v>497.52</v>
      </c>
      <c r="R16" s="58">
        <v>1</v>
      </c>
      <c r="S16" s="58">
        <v>13</v>
      </c>
      <c r="T16" s="62">
        <f>Q16*0.9</f>
        <v>447.76799999999997</v>
      </c>
      <c r="U16" s="58">
        <v>12</v>
      </c>
      <c r="V16" s="58">
        <v>9</v>
      </c>
    </row>
    <row r="17" spans="1:22" s="1" customFormat="1" ht="20.100000000000001" customHeight="1" x14ac:dyDescent="0.3">
      <c r="A17" s="88" t="s">
        <v>2</v>
      </c>
      <c r="B17" s="88" t="s">
        <v>43</v>
      </c>
      <c r="C17" s="87">
        <v>9</v>
      </c>
      <c r="D17" s="114" t="s">
        <v>70</v>
      </c>
      <c r="E17" s="33" t="s">
        <v>6</v>
      </c>
      <c r="F17" s="33" t="s">
        <v>55</v>
      </c>
      <c r="G17" s="48">
        <v>101.84</v>
      </c>
      <c r="H17" s="49"/>
      <c r="I17" s="50">
        <v>102.38</v>
      </c>
      <c r="J17" s="49"/>
      <c r="K17" s="50">
        <v>101.44</v>
      </c>
      <c r="L17" s="49"/>
      <c r="M17" s="50">
        <v>97.44</v>
      </c>
      <c r="N17" s="49"/>
      <c r="O17" s="50">
        <v>97.75</v>
      </c>
      <c r="P17" s="49"/>
      <c r="Q17" s="137">
        <f>SUM(G17:P17)</f>
        <v>500.84999999999997</v>
      </c>
      <c r="R17" s="58">
        <v>2</v>
      </c>
      <c r="S17" s="58">
        <v>14</v>
      </c>
      <c r="T17" s="62">
        <f>Q17*0.95</f>
        <v>475.80749999999995</v>
      </c>
      <c r="U17" s="58">
        <v>18</v>
      </c>
      <c r="V17" s="58">
        <v>6</v>
      </c>
    </row>
    <row r="18" spans="1:22" s="1" customFormat="1" ht="20.100000000000001" customHeight="1" x14ac:dyDescent="0.3">
      <c r="A18" s="86" t="s">
        <v>37</v>
      </c>
      <c r="B18" s="86" t="s">
        <v>37</v>
      </c>
      <c r="C18" s="87">
        <v>1</v>
      </c>
      <c r="D18" s="114" t="s">
        <v>65</v>
      </c>
      <c r="E18" s="33" t="s">
        <v>117</v>
      </c>
      <c r="F18" s="33" t="s">
        <v>99</v>
      </c>
      <c r="G18" s="34">
        <v>100.87</v>
      </c>
      <c r="H18" s="35"/>
      <c r="I18" s="36">
        <v>105.35</v>
      </c>
      <c r="J18" s="35"/>
      <c r="K18" s="36">
        <v>99.69</v>
      </c>
      <c r="L18" s="35"/>
      <c r="M18" s="36">
        <v>97.79</v>
      </c>
      <c r="N18" s="35"/>
      <c r="O18" s="36">
        <v>97.19</v>
      </c>
      <c r="P18" s="35"/>
      <c r="Q18" s="137">
        <f>SUM(G18:P18)</f>
        <v>500.89</v>
      </c>
      <c r="R18" s="58">
        <v>2</v>
      </c>
      <c r="S18" s="58">
        <v>15</v>
      </c>
      <c r="T18" s="62">
        <f>Q18*0.86</f>
        <v>430.7654</v>
      </c>
      <c r="U18" s="58">
        <v>6</v>
      </c>
      <c r="V18" s="37">
        <v>9</v>
      </c>
    </row>
    <row r="19" spans="1:22" s="1" customFormat="1" ht="20.100000000000001" customHeight="1" x14ac:dyDescent="0.3">
      <c r="A19" s="88" t="s">
        <v>4</v>
      </c>
      <c r="B19" s="88" t="s">
        <v>4</v>
      </c>
      <c r="C19" s="87">
        <v>8</v>
      </c>
      <c r="D19" s="114" t="s">
        <v>69</v>
      </c>
      <c r="E19" s="33" t="s">
        <v>117</v>
      </c>
      <c r="F19" s="33" t="s">
        <v>103</v>
      </c>
      <c r="G19" s="48">
        <v>101.94</v>
      </c>
      <c r="H19" s="49"/>
      <c r="I19" s="50">
        <v>100.75</v>
      </c>
      <c r="J19" s="49"/>
      <c r="K19" s="50">
        <v>101</v>
      </c>
      <c r="L19" s="49"/>
      <c r="M19" s="50">
        <v>98.22</v>
      </c>
      <c r="N19" s="49"/>
      <c r="O19" s="50">
        <v>99.82</v>
      </c>
      <c r="P19" s="49"/>
      <c r="Q19" s="137">
        <f>SUM(G19:P19)</f>
        <v>501.72999999999996</v>
      </c>
      <c r="R19" s="58">
        <v>2</v>
      </c>
      <c r="S19" s="58">
        <v>16</v>
      </c>
      <c r="T19" s="62">
        <f>Q19*0.9</f>
        <v>451.55699999999996</v>
      </c>
      <c r="U19" s="58">
        <v>13</v>
      </c>
      <c r="V19" s="58">
        <v>6</v>
      </c>
    </row>
    <row r="20" spans="1:22" s="1" customFormat="1" ht="20.100000000000001" customHeight="1" x14ac:dyDescent="0.3">
      <c r="A20" s="86" t="s">
        <v>2</v>
      </c>
      <c r="B20" s="86" t="s">
        <v>2</v>
      </c>
      <c r="C20" s="87">
        <v>42</v>
      </c>
      <c r="D20" s="114" t="s">
        <v>34</v>
      </c>
      <c r="E20" s="33" t="s">
        <v>6</v>
      </c>
      <c r="F20" s="33" t="s">
        <v>55</v>
      </c>
      <c r="G20" s="34">
        <v>104.53</v>
      </c>
      <c r="H20" s="35"/>
      <c r="I20" s="36">
        <v>99.93</v>
      </c>
      <c r="J20" s="35"/>
      <c r="K20" s="36">
        <v>101.06</v>
      </c>
      <c r="L20" s="35"/>
      <c r="M20" s="36">
        <v>98.75</v>
      </c>
      <c r="N20" s="35"/>
      <c r="O20" s="36">
        <v>97.5</v>
      </c>
      <c r="P20" s="35"/>
      <c r="Q20" s="137">
        <f>SUM(G20:P20)</f>
        <v>501.77</v>
      </c>
      <c r="R20" s="58">
        <v>4</v>
      </c>
      <c r="S20" s="58">
        <v>17</v>
      </c>
      <c r="T20" s="62">
        <f>Q20*0.95</f>
        <v>476.68149999999997</v>
      </c>
      <c r="U20" s="58">
        <v>19</v>
      </c>
      <c r="V20" s="37">
        <v>3</v>
      </c>
    </row>
    <row r="21" spans="1:22" s="1" customFormat="1" ht="20.100000000000001" customHeight="1" x14ac:dyDescent="0.3">
      <c r="A21" s="88" t="s">
        <v>2</v>
      </c>
      <c r="B21" s="88" t="s">
        <v>2</v>
      </c>
      <c r="C21" s="87">
        <v>4</v>
      </c>
      <c r="D21" s="114" t="s">
        <v>68</v>
      </c>
      <c r="E21" s="33" t="s">
        <v>6</v>
      </c>
      <c r="F21" s="33" t="s">
        <v>55</v>
      </c>
      <c r="G21" s="48">
        <v>104.06</v>
      </c>
      <c r="H21" s="49"/>
      <c r="I21" s="50">
        <v>99.94</v>
      </c>
      <c r="J21" s="49"/>
      <c r="K21" s="50">
        <v>101.15</v>
      </c>
      <c r="L21" s="49"/>
      <c r="M21" s="50">
        <v>98.65</v>
      </c>
      <c r="N21" s="49"/>
      <c r="O21" s="50">
        <v>100</v>
      </c>
      <c r="P21" s="49"/>
      <c r="Q21" s="137">
        <f>SUM(G21:P21)</f>
        <v>503.79999999999995</v>
      </c>
      <c r="R21" s="58">
        <v>5</v>
      </c>
      <c r="S21" s="58">
        <v>18</v>
      </c>
      <c r="T21" s="62">
        <f>Q21*0.95</f>
        <v>478.60999999999996</v>
      </c>
      <c r="U21" s="58">
        <v>20</v>
      </c>
      <c r="V21" s="58">
        <v>2</v>
      </c>
    </row>
    <row r="22" spans="1:22" s="1" customFormat="1" ht="20.100000000000001" customHeight="1" x14ac:dyDescent="0.3">
      <c r="A22" s="86" t="s">
        <v>2</v>
      </c>
      <c r="B22" s="86" t="s">
        <v>2</v>
      </c>
      <c r="C22" s="87">
        <v>35</v>
      </c>
      <c r="D22" s="114" t="s">
        <v>45</v>
      </c>
      <c r="E22" s="33" t="s">
        <v>41</v>
      </c>
      <c r="F22" s="33" t="s">
        <v>113</v>
      </c>
      <c r="G22" s="34">
        <v>102.03</v>
      </c>
      <c r="H22" s="35"/>
      <c r="I22" s="36">
        <v>100.12</v>
      </c>
      <c r="J22" s="35"/>
      <c r="K22" s="36">
        <v>101.1</v>
      </c>
      <c r="L22" s="35"/>
      <c r="M22" s="36">
        <v>99.81</v>
      </c>
      <c r="N22" s="35"/>
      <c r="O22" s="36">
        <v>101</v>
      </c>
      <c r="P22" s="35"/>
      <c r="Q22" s="137">
        <f>SUM(G22:P22)</f>
        <v>504.06</v>
      </c>
      <c r="R22" s="58">
        <v>6</v>
      </c>
      <c r="S22" s="58">
        <v>19</v>
      </c>
      <c r="T22" s="62">
        <f>Q22*0.95</f>
        <v>478.85699999999997</v>
      </c>
      <c r="U22" s="58">
        <v>21</v>
      </c>
      <c r="V22" s="37">
        <v>1</v>
      </c>
    </row>
    <row r="23" spans="1:22" s="1" customFormat="1" ht="20.100000000000001" customHeight="1" x14ac:dyDescent="0.3">
      <c r="A23" s="86" t="s">
        <v>37</v>
      </c>
      <c r="B23" s="86" t="s">
        <v>37</v>
      </c>
      <c r="C23" s="87">
        <v>37</v>
      </c>
      <c r="D23" s="114" t="s">
        <v>92</v>
      </c>
      <c r="E23" s="33" t="s">
        <v>6</v>
      </c>
      <c r="F23" s="33" t="s">
        <v>115</v>
      </c>
      <c r="G23" s="34">
        <v>103.4</v>
      </c>
      <c r="H23" s="35"/>
      <c r="I23" s="36">
        <v>104.75</v>
      </c>
      <c r="J23" s="35"/>
      <c r="K23" s="36">
        <v>106.75</v>
      </c>
      <c r="L23" s="35"/>
      <c r="M23" s="36">
        <v>101.25</v>
      </c>
      <c r="N23" s="35"/>
      <c r="O23" s="36">
        <v>99.29</v>
      </c>
      <c r="P23" s="35"/>
      <c r="Q23" s="137">
        <f>SUM(G23:P23)</f>
        <v>515.43999999999994</v>
      </c>
      <c r="R23" s="58">
        <v>3</v>
      </c>
      <c r="S23" s="58">
        <v>20</v>
      </c>
      <c r="T23" s="62">
        <f>Q23*0.86</f>
        <v>443.27839999999992</v>
      </c>
      <c r="U23" s="58">
        <v>7</v>
      </c>
      <c r="V23" s="37">
        <v>6</v>
      </c>
    </row>
    <row r="24" spans="1:22" s="1" customFormat="1" ht="20.100000000000001" customHeight="1" x14ac:dyDescent="0.25">
      <c r="A24" s="86" t="s">
        <v>2</v>
      </c>
      <c r="B24" s="86" t="s">
        <v>2</v>
      </c>
      <c r="C24" s="87">
        <v>41</v>
      </c>
      <c r="D24" s="94" t="s">
        <v>96</v>
      </c>
      <c r="E24" s="33" t="s">
        <v>118</v>
      </c>
      <c r="F24" s="33" t="s">
        <v>57</v>
      </c>
      <c r="G24" s="34">
        <v>104.81</v>
      </c>
      <c r="H24" s="35"/>
      <c r="I24" s="36">
        <v>105.25</v>
      </c>
      <c r="J24" s="35"/>
      <c r="K24" s="36">
        <v>103.35</v>
      </c>
      <c r="L24" s="35"/>
      <c r="M24" s="36">
        <v>100.87</v>
      </c>
      <c r="N24" s="35"/>
      <c r="O24" s="36">
        <v>101.56</v>
      </c>
      <c r="P24" s="35"/>
      <c r="Q24" s="137">
        <f>SUM(G24:P24)</f>
        <v>515.83999999999992</v>
      </c>
      <c r="R24" s="58">
        <v>7</v>
      </c>
      <c r="S24" s="58">
        <v>21</v>
      </c>
      <c r="T24" s="62">
        <f>Q24*0.95</f>
        <v>490.04799999999989</v>
      </c>
      <c r="U24" s="58">
        <v>23</v>
      </c>
      <c r="V24" s="37"/>
    </row>
    <row r="25" spans="1:22" s="1" customFormat="1" ht="20.100000000000001" customHeight="1" x14ac:dyDescent="0.3">
      <c r="A25" s="86" t="s">
        <v>36</v>
      </c>
      <c r="B25" s="86" t="s">
        <v>36</v>
      </c>
      <c r="C25" s="93">
        <v>23</v>
      </c>
      <c r="D25" s="114" t="s">
        <v>83</v>
      </c>
      <c r="E25" s="33" t="s">
        <v>130</v>
      </c>
      <c r="F25" s="33" t="s">
        <v>62</v>
      </c>
      <c r="G25" s="48">
        <v>106.5</v>
      </c>
      <c r="H25" s="49"/>
      <c r="I25" s="50">
        <v>110.94</v>
      </c>
      <c r="J25" s="49"/>
      <c r="K25" s="50">
        <v>105.13</v>
      </c>
      <c r="L25" s="49"/>
      <c r="M25" s="50">
        <v>102.38</v>
      </c>
      <c r="N25" s="49"/>
      <c r="O25" s="50">
        <v>101.94</v>
      </c>
      <c r="P25" s="49"/>
      <c r="Q25" s="137">
        <f>SUM(G25:P25)</f>
        <v>526.89</v>
      </c>
      <c r="R25" s="58">
        <v>4</v>
      </c>
      <c r="S25" s="58">
        <v>22</v>
      </c>
      <c r="T25" s="62">
        <f>Q25*0.93</f>
        <v>490.0077</v>
      </c>
      <c r="U25" s="58">
        <v>22</v>
      </c>
      <c r="V25" s="58">
        <v>3</v>
      </c>
    </row>
    <row r="26" spans="1:22" s="1" customFormat="1" ht="20.100000000000001" customHeight="1" x14ac:dyDescent="0.3">
      <c r="A26" s="88" t="s">
        <v>2</v>
      </c>
      <c r="B26" s="88" t="s">
        <v>2</v>
      </c>
      <c r="C26" s="87">
        <v>7</v>
      </c>
      <c r="D26" s="114" t="s">
        <v>61</v>
      </c>
      <c r="E26" s="33" t="s">
        <v>117</v>
      </c>
      <c r="F26" s="33" t="s">
        <v>102</v>
      </c>
      <c r="G26" s="48">
        <v>111.1</v>
      </c>
      <c r="H26" s="49"/>
      <c r="I26" s="50">
        <v>107.97</v>
      </c>
      <c r="J26" s="49"/>
      <c r="K26" s="50">
        <v>103.59</v>
      </c>
      <c r="L26" s="49"/>
      <c r="M26" s="50">
        <v>103.19</v>
      </c>
      <c r="N26" s="49"/>
      <c r="O26" s="50">
        <v>104.62</v>
      </c>
      <c r="P26" s="49"/>
      <c r="Q26" s="137">
        <f>SUM(G26:P26)</f>
        <v>530.47</v>
      </c>
      <c r="R26" s="58">
        <v>8</v>
      </c>
      <c r="S26" s="58">
        <v>23</v>
      </c>
      <c r="T26" s="62">
        <f>Q26*0.95</f>
        <v>503.94650000000001</v>
      </c>
      <c r="U26" s="58">
        <v>25</v>
      </c>
      <c r="V26" s="58"/>
    </row>
    <row r="27" spans="1:22" s="1" customFormat="1" ht="20.100000000000001" customHeight="1" x14ac:dyDescent="0.3">
      <c r="A27" s="86" t="s">
        <v>39</v>
      </c>
      <c r="B27" s="86" t="s">
        <v>44</v>
      </c>
      <c r="C27" s="93">
        <v>22</v>
      </c>
      <c r="D27" s="114" t="s">
        <v>82</v>
      </c>
      <c r="E27" s="33" t="s">
        <v>117</v>
      </c>
      <c r="F27" s="33" t="s">
        <v>109</v>
      </c>
      <c r="G27" s="48">
        <v>110.65</v>
      </c>
      <c r="H27" s="49"/>
      <c r="I27" s="50">
        <v>111.41</v>
      </c>
      <c r="J27" s="49"/>
      <c r="K27" s="50">
        <v>106.87</v>
      </c>
      <c r="L27" s="49"/>
      <c r="M27" s="50">
        <v>108.95</v>
      </c>
      <c r="N27" s="49"/>
      <c r="O27" s="50">
        <v>107.31</v>
      </c>
      <c r="P27" s="49"/>
      <c r="Q27" s="137">
        <f>SUM(G27:P27)</f>
        <v>545.19000000000005</v>
      </c>
      <c r="R27" s="58">
        <v>1</v>
      </c>
      <c r="S27" s="58">
        <v>24</v>
      </c>
      <c r="T27" s="62">
        <f>Q27*0.94</f>
        <v>512.47860000000003</v>
      </c>
      <c r="U27" s="58">
        <v>27</v>
      </c>
      <c r="V27" s="58">
        <v>9</v>
      </c>
    </row>
    <row r="28" spans="1:22" s="1" customFormat="1" ht="20.100000000000001" customHeight="1" x14ac:dyDescent="0.3">
      <c r="A28" s="88" t="s">
        <v>37</v>
      </c>
      <c r="B28" s="88" t="s">
        <v>37</v>
      </c>
      <c r="C28" s="87">
        <v>11</v>
      </c>
      <c r="D28" s="114" t="s">
        <v>72</v>
      </c>
      <c r="E28" s="33" t="s">
        <v>117</v>
      </c>
      <c r="F28" s="33" t="s">
        <v>104</v>
      </c>
      <c r="G28" s="48">
        <v>100.81</v>
      </c>
      <c r="H28" s="49"/>
      <c r="I28" s="50">
        <v>99.82</v>
      </c>
      <c r="J28" s="49"/>
      <c r="K28" s="50">
        <v>97.57</v>
      </c>
      <c r="L28" s="49"/>
      <c r="M28" s="50">
        <v>127.38</v>
      </c>
      <c r="N28" s="49" t="s">
        <v>48</v>
      </c>
      <c r="O28" s="50">
        <v>124.75</v>
      </c>
      <c r="P28" s="49" t="s">
        <v>48</v>
      </c>
      <c r="Q28" s="137">
        <f>SUM(G28:P28)</f>
        <v>550.32999999999993</v>
      </c>
      <c r="R28" s="58">
        <v>4</v>
      </c>
      <c r="S28" s="58">
        <v>25</v>
      </c>
      <c r="T28" s="62">
        <f>Q28*0.86</f>
        <v>473.28379999999993</v>
      </c>
      <c r="U28" s="58">
        <v>17</v>
      </c>
      <c r="V28" s="58">
        <v>4</v>
      </c>
    </row>
    <row r="29" spans="1:22" s="1" customFormat="1" ht="20.100000000000001" customHeight="1" x14ac:dyDescent="0.3">
      <c r="A29" s="88" t="s">
        <v>36</v>
      </c>
      <c r="B29" s="88" t="s">
        <v>36</v>
      </c>
      <c r="C29" s="87">
        <v>26</v>
      </c>
      <c r="D29" s="114" t="s">
        <v>86</v>
      </c>
      <c r="E29" s="33" t="s">
        <v>52</v>
      </c>
      <c r="F29" s="33" t="s">
        <v>59</v>
      </c>
      <c r="G29" s="48">
        <v>119.53</v>
      </c>
      <c r="H29" s="49"/>
      <c r="I29" s="50">
        <v>111.19</v>
      </c>
      <c r="J29" s="49"/>
      <c r="K29" s="50">
        <v>108.6</v>
      </c>
      <c r="L29" s="49"/>
      <c r="M29" s="50">
        <v>107.88</v>
      </c>
      <c r="N29" s="49"/>
      <c r="O29" s="50">
        <v>106.37</v>
      </c>
      <c r="P29" s="49"/>
      <c r="Q29" s="137">
        <f>SUM(G29:P29)</f>
        <v>553.56999999999994</v>
      </c>
      <c r="R29" s="58">
        <v>5</v>
      </c>
      <c r="S29" s="58">
        <v>26</v>
      </c>
      <c r="T29" s="62">
        <f>Q29*0.93</f>
        <v>514.82009999999991</v>
      </c>
      <c r="U29" s="58">
        <v>28</v>
      </c>
      <c r="V29" s="58">
        <v>2</v>
      </c>
    </row>
    <row r="30" spans="1:22" s="1" customFormat="1" ht="20.100000000000001" customHeight="1" x14ac:dyDescent="0.3">
      <c r="A30" s="86" t="s">
        <v>4</v>
      </c>
      <c r="B30" s="86" t="s">
        <v>4</v>
      </c>
      <c r="C30" s="93">
        <v>13</v>
      </c>
      <c r="D30" s="114" t="s">
        <v>74</v>
      </c>
      <c r="E30" s="33" t="s">
        <v>117</v>
      </c>
      <c r="F30" s="33" t="s">
        <v>106</v>
      </c>
      <c r="G30" s="48">
        <v>112.18</v>
      </c>
      <c r="H30" s="49"/>
      <c r="I30" s="50">
        <v>119.47</v>
      </c>
      <c r="J30" s="49" t="s">
        <v>17</v>
      </c>
      <c r="K30" s="50">
        <v>109.29</v>
      </c>
      <c r="L30" s="49"/>
      <c r="M30" s="50">
        <v>107.41</v>
      </c>
      <c r="N30" s="49"/>
      <c r="O30" s="50">
        <v>110.42</v>
      </c>
      <c r="P30" s="49"/>
      <c r="Q30" s="137">
        <f>SUM(G30:P30)</f>
        <v>558.77</v>
      </c>
      <c r="R30" s="58">
        <v>3</v>
      </c>
      <c r="S30" s="58">
        <v>27</v>
      </c>
      <c r="T30" s="62">
        <f>Q30*0.9</f>
        <v>502.89299999999997</v>
      </c>
      <c r="U30" s="58">
        <v>24</v>
      </c>
      <c r="V30" s="58">
        <v>4</v>
      </c>
    </row>
    <row r="31" spans="1:22" s="1" customFormat="1" ht="19.5" x14ac:dyDescent="0.3">
      <c r="A31" s="86" t="s">
        <v>36</v>
      </c>
      <c r="B31" s="86" t="s">
        <v>36</v>
      </c>
      <c r="C31" s="93">
        <v>19</v>
      </c>
      <c r="D31" s="114" t="s">
        <v>80</v>
      </c>
      <c r="E31" s="33" t="s">
        <v>121</v>
      </c>
      <c r="F31" s="33" t="s">
        <v>110</v>
      </c>
      <c r="G31" s="48">
        <v>112.84</v>
      </c>
      <c r="H31" s="49"/>
      <c r="I31" s="50">
        <v>104.65</v>
      </c>
      <c r="J31" s="49"/>
      <c r="K31" s="50">
        <v>108.46</v>
      </c>
      <c r="L31" s="49"/>
      <c r="M31" s="50">
        <v>123.59</v>
      </c>
      <c r="N31" s="49" t="s">
        <v>48</v>
      </c>
      <c r="O31" s="50">
        <v>119.03</v>
      </c>
      <c r="P31" s="49" t="s">
        <v>48</v>
      </c>
      <c r="Q31" s="137">
        <f>SUM(G31:P31)</f>
        <v>568.56999999999994</v>
      </c>
      <c r="R31" s="58">
        <v>6</v>
      </c>
      <c r="S31" s="58">
        <v>28</v>
      </c>
      <c r="T31" s="62">
        <f>Q31*0.93</f>
        <v>528.77009999999996</v>
      </c>
      <c r="U31" s="58">
        <v>30</v>
      </c>
      <c r="V31" s="58">
        <v>1</v>
      </c>
    </row>
    <row r="32" spans="1:22" s="1" customFormat="1" ht="20.100000000000001" customHeight="1" x14ac:dyDescent="0.3">
      <c r="A32" s="86" t="s">
        <v>36</v>
      </c>
      <c r="B32" s="86" t="s">
        <v>36</v>
      </c>
      <c r="C32" s="87">
        <v>39</v>
      </c>
      <c r="D32" s="114" t="s">
        <v>94</v>
      </c>
      <c r="E32" s="33" t="s">
        <v>52</v>
      </c>
      <c r="F32" s="33" t="s">
        <v>59</v>
      </c>
      <c r="G32" s="34">
        <v>115.12</v>
      </c>
      <c r="H32" s="35"/>
      <c r="I32" s="36">
        <v>125.37</v>
      </c>
      <c r="J32" s="35" t="s">
        <v>17</v>
      </c>
      <c r="K32" s="36">
        <v>108.84</v>
      </c>
      <c r="L32" s="35"/>
      <c r="M32" s="36">
        <v>113.59</v>
      </c>
      <c r="N32" s="35"/>
      <c r="O32" s="36">
        <v>109.03</v>
      </c>
      <c r="P32" s="35"/>
      <c r="Q32" s="137">
        <f>SUM(G32:P32)</f>
        <v>571.95000000000005</v>
      </c>
      <c r="R32" s="58">
        <v>7</v>
      </c>
      <c r="S32" s="58">
        <v>29</v>
      </c>
      <c r="T32" s="62">
        <f>Q32*0.93</f>
        <v>531.91350000000011</v>
      </c>
      <c r="U32" s="58">
        <v>31</v>
      </c>
      <c r="V32" s="37"/>
    </row>
    <row r="33" spans="1:22" s="1" customFormat="1" ht="20.100000000000001" customHeight="1" x14ac:dyDescent="0.3">
      <c r="A33" s="86" t="s">
        <v>36</v>
      </c>
      <c r="B33" s="86" t="s">
        <v>44</v>
      </c>
      <c r="C33" s="87">
        <v>28</v>
      </c>
      <c r="D33" s="114" t="s">
        <v>88</v>
      </c>
      <c r="E33" s="33" t="s">
        <v>130</v>
      </c>
      <c r="F33" s="33" t="s">
        <v>62</v>
      </c>
      <c r="G33" s="48">
        <v>129.13</v>
      </c>
      <c r="H33" s="49"/>
      <c r="I33" s="50">
        <v>118.34</v>
      </c>
      <c r="J33" s="49"/>
      <c r="K33" s="50">
        <v>116.79</v>
      </c>
      <c r="L33" s="49"/>
      <c r="M33" s="50">
        <v>108.97</v>
      </c>
      <c r="N33" s="49"/>
      <c r="O33" s="50">
        <v>115.53</v>
      </c>
      <c r="P33" s="49"/>
      <c r="Q33" s="137">
        <f>SUM(G33:P33)</f>
        <v>588.76</v>
      </c>
      <c r="R33" s="58">
        <v>2</v>
      </c>
      <c r="S33" s="58">
        <v>30</v>
      </c>
      <c r="T33" s="62">
        <f>Q33*0.93</f>
        <v>547.54680000000008</v>
      </c>
      <c r="U33" s="58">
        <v>32</v>
      </c>
      <c r="V33" s="58">
        <v>6</v>
      </c>
    </row>
    <row r="34" spans="1:22" s="1" customFormat="1" ht="20.100000000000001" customHeight="1" x14ac:dyDescent="0.3">
      <c r="A34" s="86" t="s">
        <v>37</v>
      </c>
      <c r="B34" s="86" t="s">
        <v>37</v>
      </c>
      <c r="C34" s="93">
        <v>14</v>
      </c>
      <c r="D34" s="114" t="s">
        <v>75</v>
      </c>
      <c r="E34" s="33" t="s">
        <v>118</v>
      </c>
      <c r="F34" s="33" t="s">
        <v>107</v>
      </c>
      <c r="G34" s="48">
        <v>116.57</v>
      </c>
      <c r="H34" s="49"/>
      <c r="I34" s="50">
        <v>115.4</v>
      </c>
      <c r="J34" s="49"/>
      <c r="K34" s="50">
        <v>119</v>
      </c>
      <c r="L34" s="49" t="s">
        <v>63</v>
      </c>
      <c r="M34" s="50">
        <v>117.38</v>
      </c>
      <c r="N34" s="49"/>
      <c r="O34" s="50">
        <v>124.72</v>
      </c>
      <c r="P34" s="49" t="s">
        <v>48</v>
      </c>
      <c r="Q34" s="137">
        <f>SUM(G34:P34)</f>
        <v>593.07000000000005</v>
      </c>
      <c r="R34" s="58">
        <v>5</v>
      </c>
      <c r="S34" s="58">
        <v>31</v>
      </c>
      <c r="T34" s="62">
        <f>Q34*0.86</f>
        <v>510.04020000000003</v>
      </c>
      <c r="U34" s="58">
        <v>26</v>
      </c>
      <c r="V34" s="58"/>
    </row>
    <row r="35" spans="1:22" s="1" customFormat="1" ht="20.100000000000001" customHeight="1" x14ac:dyDescent="0.3">
      <c r="A35" s="86" t="s">
        <v>37</v>
      </c>
      <c r="B35" s="86" t="s">
        <v>37</v>
      </c>
      <c r="C35" s="87">
        <v>36</v>
      </c>
      <c r="D35" s="114" t="s">
        <v>91</v>
      </c>
      <c r="E35" s="33" t="s">
        <v>6</v>
      </c>
      <c r="F35" s="33" t="s">
        <v>114</v>
      </c>
      <c r="G35" s="34">
        <v>125.47</v>
      </c>
      <c r="H35" s="35"/>
      <c r="I35" s="36">
        <v>118.54</v>
      </c>
      <c r="J35" s="35"/>
      <c r="K35" s="36">
        <v>114</v>
      </c>
      <c r="L35" s="35"/>
      <c r="M35" s="36">
        <v>134.59</v>
      </c>
      <c r="N35" s="35" t="s">
        <v>127</v>
      </c>
      <c r="O35" s="36">
        <v>114.72</v>
      </c>
      <c r="P35" s="35"/>
      <c r="Q35" s="137">
        <f>SUM(G35:P35)</f>
        <v>607.32000000000005</v>
      </c>
      <c r="R35" s="58">
        <v>6</v>
      </c>
      <c r="S35" s="58">
        <v>32</v>
      </c>
      <c r="T35" s="62">
        <f>Q35*0.86</f>
        <v>522.29520000000002</v>
      </c>
      <c r="U35" s="58">
        <v>29</v>
      </c>
      <c r="V35" s="37">
        <v>3</v>
      </c>
    </row>
    <row r="36" spans="1:22" s="1" customFormat="1" ht="20.100000000000001" customHeight="1" x14ac:dyDescent="0.3">
      <c r="A36" s="86" t="s">
        <v>36</v>
      </c>
      <c r="B36" s="86" t="s">
        <v>60</v>
      </c>
      <c r="C36" s="87">
        <v>34</v>
      </c>
      <c r="D36" s="114" t="s">
        <v>90</v>
      </c>
      <c r="E36" s="33" t="s">
        <v>52</v>
      </c>
      <c r="F36" s="33" t="s">
        <v>59</v>
      </c>
      <c r="G36" s="34">
        <v>139.9</v>
      </c>
      <c r="H36" s="35"/>
      <c r="I36" s="36">
        <v>127.79</v>
      </c>
      <c r="J36" s="35"/>
      <c r="K36" s="36">
        <v>120.69</v>
      </c>
      <c r="L36" s="35"/>
      <c r="M36" s="36">
        <v>119.12</v>
      </c>
      <c r="N36" s="35"/>
      <c r="O36" s="36">
        <v>124.09</v>
      </c>
      <c r="P36" s="35"/>
      <c r="Q36" s="137">
        <f>SUM(G36:P36)</f>
        <v>631.59</v>
      </c>
      <c r="R36" s="58">
        <v>1</v>
      </c>
      <c r="S36" s="58">
        <v>33</v>
      </c>
      <c r="T36" s="62">
        <f>Q36*0.93</f>
        <v>587.37870000000009</v>
      </c>
      <c r="U36" s="58">
        <v>33</v>
      </c>
      <c r="V36" s="37">
        <v>9</v>
      </c>
    </row>
    <row r="37" spans="1:22" s="1" customFormat="1" ht="20.100000000000001" customHeight="1" x14ac:dyDescent="0.3">
      <c r="A37" s="86" t="s">
        <v>2</v>
      </c>
      <c r="B37" s="86" t="s">
        <v>60</v>
      </c>
      <c r="C37" s="87">
        <v>47</v>
      </c>
      <c r="D37" s="114" t="s">
        <v>64</v>
      </c>
      <c r="E37" s="33" t="s">
        <v>6</v>
      </c>
      <c r="F37" s="33" t="s">
        <v>55</v>
      </c>
      <c r="G37" s="34">
        <v>120.29</v>
      </c>
      <c r="H37" s="35"/>
      <c r="I37" s="36">
        <v>184.78</v>
      </c>
      <c r="J37" s="35" t="s">
        <v>17</v>
      </c>
      <c r="K37" s="36">
        <v>131.53</v>
      </c>
      <c r="L37" s="35"/>
      <c r="M37" s="36">
        <v>120.69</v>
      </c>
      <c r="N37" s="35"/>
      <c r="O37" s="36">
        <v>118.41</v>
      </c>
      <c r="P37" s="35"/>
      <c r="Q37" s="137">
        <f>SUM(G37:P37)</f>
        <v>675.69999999999993</v>
      </c>
      <c r="R37" s="58">
        <v>2</v>
      </c>
      <c r="S37" s="58">
        <v>34</v>
      </c>
      <c r="T37" s="62">
        <f>Q37*0.95</f>
        <v>641.91499999999985</v>
      </c>
      <c r="U37" s="58">
        <v>34</v>
      </c>
      <c r="V37" s="37">
        <v>6</v>
      </c>
    </row>
    <row r="38" spans="1:22" s="1" customFormat="1" ht="20.100000000000001" customHeight="1" x14ac:dyDescent="0.3">
      <c r="A38" s="86" t="s">
        <v>36</v>
      </c>
      <c r="B38" s="86" t="s">
        <v>44</v>
      </c>
      <c r="C38" s="93">
        <v>24</v>
      </c>
      <c r="D38" s="114" t="s">
        <v>84</v>
      </c>
      <c r="E38" s="33" t="s">
        <v>121</v>
      </c>
      <c r="F38" s="33" t="s">
        <v>110</v>
      </c>
      <c r="G38" s="48">
        <v>125.88</v>
      </c>
      <c r="H38" s="49"/>
      <c r="I38" s="50">
        <v>128.97</v>
      </c>
      <c r="J38" s="49"/>
      <c r="K38" s="50">
        <v>128.16</v>
      </c>
      <c r="L38" s="49"/>
      <c r="M38" s="50">
        <v>179.5</v>
      </c>
      <c r="N38" s="49" t="s">
        <v>48</v>
      </c>
      <c r="O38" s="50">
        <v>173.84</v>
      </c>
      <c r="P38" s="49" t="s">
        <v>48</v>
      </c>
      <c r="Q38" s="137">
        <f>SUM(G38:P38)</f>
        <v>736.35</v>
      </c>
      <c r="R38" s="58">
        <v>3</v>
      </c>
      <c r="S38" s="58">
        <v>35</v>
      </c>
      <c r="T38" s="62">
        <f>Q38*0.93</f>
        <v>684.80550000000005</v>
      </c>
      <c r="U38" s="58">
        <v>35</v>
      </c>
      <c r="V38" s="58">
        <v>4</v>
      </c>
    </row>
    <row r="39" spans="1:22" s="1" customFormat="1" ht="20.100000000000001" customHeight="1" x14ac:dyDescent="0.3">
      <c r="A39" s="86" t="s">
        <v>39</v>
      </c>
      <c r="B39" s="86" t="s">
        <v>44</v>
      </c>
      <c r="C39" s="93">
        <v>17</v>
      </c>
      <c r="D39" s="114" t="s">
        <v>78</v>
      </c>
      <c r="E39" s="33" t="s">
        <v>117</v>
      </c>
      <c r="F39" s="33" t="s">
        <v>109</v>
      </c>
      <c r="G39" s="48">
        <v>152.6</v>
      </c>
      <c r="H39" s="49"/>
      <c r="I39" s="50">
        <v>151.72</v>
      </c>
      <c r="J39" s="49"/>
      <c r="K39" s="50">
        <v>149.46</v>
      </c>
      <c r="L39" s="49"/>
      <c r="M39" s="50">
        <v>145.53</v>
      </c>
      <c r="N39" s="49"/>
      <c r="O39" s="50">
        <v>146.57</v>
      </c>
      <c r="P39" s="49"/>
      <c r="Q39" s="137">
        <f>SUM(G39:P39)</f>
        <v>745.87999999999988</v>
      </c>
      <c r="R39" s="58">
        <v>4</v>
      </c>
      <c r="S39" s="58">
        <v>36</v>
      </c>
      <c r="T39" s="62">
        <f>Q39*0.94</f>
        <v>701.1271999999999</v>
      </c>
      <c r="U39" s="58">
        <v>36</v>
      </c>
      <c r="V39" s="58">
        <v>3</v>
      </c>
    </row>
    <row r="40" spans="1:22" s="1" customFormat="1" ht="20.100000000000001" customHeight="1" x14ac:dyDescent="0.3">
      <c r="A40" s="88" t="s">
        <v>36</v>
      </c>
      <c r="B40" s="88" t="s">
        <v>44</v>
      </c>
      <c r="C40" s="87">
        <v>3</v>
      </c>
      <c r="D40" s="114" t="s">
        <v>67</v>
      </c>
      <c r="E40" s="33" t="s">
        <v>56</v>
      </c>
      <c r="F40" s="33" t="s">
        <v>58</v>
      </c>
      <c r="G40" s="48">
        <v>183.62</v>
      </c>
      <c r="H40" s="49"/>
      <c r="I40" s="50">
        <v>169.53</v>
      </c>
      <c r="J40" s="49"/>
      <c r="K40" s="50">
        <v>173.35</v>
      </c>
      <c r="L40" s="49"/>
      <c r="M40" s="50">
        <v>169.5</v>
      </c>
      <c r="N40" s="49"/>
      <c r="O40" s="50">
        <v>163.84</v>
      </c>
      <c r="P40" s="49"/>
      <c r="Q40" s="137">
        <f>SUM(G40:P40)</f>
        <v>859.84</v>
      </c>
      <c r="R40" s="58">
        <v>5</v>
      </c>
      <c r="S40" s="58">
        <v>37</v>
      </c>
      <c r="T40" s="62">
        <f>Q40*0.93</f>
        <v>799.65120000000002</v>
      </c>
      <c r="U40" s="58">
        <v>37</v>
      </c>
      <c r="V40" s="58">
        <v>2</v>
      </c>
    </row>
    <row r="41" spans="1:22" s="1" customFormat="1" ht="20.100000000000001" customHeight="1" thickBot="1" x14ac:dyDescent="0.35">
      <c r="A41" s="89" t="s">
        <v>36</v>
      </c>
      <c r="B41" s="89" t="s">
        <v>44</v>
      </c>
      <c r="C41" s="121">
        <v>15</v>
      </c>
      <c r="D41" s="115" t="s">
        <v>76</v>
      </c>
      <c r="E41" s="95" t="s">
        <v>119</v>
      </c>
      <c r="F41" s="95" t="s">
        <v>58</v>
      </c>
      <c r="G41" s="51">
        <v>224.1</v>
      </c>
      <c r="H41" s="52"/>
      <c r="I41" s="53">
        <v>182.19</v>
      </c>
      <c r="J41" s="52"/>
      <c r="K41" s="53">
        <v>186.78</v>
      </c>
      <c r="L41" s="52"/>
      <c r="M41" s="53">
        <v>158.63</v>
      </c>
      <c r="N41" s="52"/>
      <c r="O41" s="53">
        <v>141.19</v>
      </c>
      <c r="P41" s="52"/>
      <c r="Q41" s="138">
        <f>SUM(G41:P41)</f>
        <v>892.88999999999987</v>
      </c>
      <c r="R41" s="61">
        <v>6</v>
      </c>
      <c r="S41" s="61">
        <v>38</v>
      </c>
      <c r="T41" s="76">
        <f>Q41*0.93</f>
        <v>830.38769999999988</v>
      </c>
      <c r="U41" s="61">
        <v>38</v>
      </c>
      <c r="V41" s="61">
        <v>1</v>
      </c>
    </row>
    <row r="42" spans="1:22" s="1" customFormat="1" ht="20.100000000000001" customHeight="1" x14ac:dyDescent="0.3">
      <c r="A42" s="130"/>
      <c r="B42" s="131"/>
      <c r="C42" s="85">
        <v>38</v>
      </c>
      <c r="D42" s="122" t="s">
        <v>93</v>
      </c>
      <c r="E42" s="127" t="s">
        <v>131</v>
      </c>
      <c r="F42" s="127" t="s">
        <v>116</v>
      </c>
      <c r="G42" s="40">
        <v>113.87</v>
      </c>
      <c r="H42" s="41"/>
      <c r="I42" s="42">
        <v>109.35</v>
      </c>
      <c r="J42" s="41"/>
      <c r="K42" s="42">
        <v>106.25</v>
      </c>
      <c r="L42" s="41"/>
      <c r="M42" s="42">
        <v>105.22</v>
      </c>
      <c r="N42" s="41"/>
      <c r="O42" s="42">
        <v>105.59</v>
      </c>
      <c r="P42" s="41"/>
      <c r="Q42" s="129"/>
      <c r="R42" s="129"/>
      <c r="S42" s="129"/>
      <c r="T42" s="129"/>
      <c r="U42" s="129"/>
      <c r="V42" s="129"/>
    </row>
    <row r="43" spans="1:22" s="1" customFormat="1" ht="20.100000000000001" customHeight="1" x14ac:dyDescent="0.25">
      <c r="A43" s="132"/>
      <c r="B43" s="133"/>
      <c r="C43" s="87">
        <v>48</v>
      </c>
      <c r="D43" s="94" t="s">
        <v>98</v>
      </c>
      <c r="E43" s="33" t="s">
        <v>131</v>
      </c>
      <c r="F43" s="33" t="s">
        <v>116</v>
      </c>
      <c r="G43" s="48">
        <v>118.41</v>
      </c>
      <c r="H43" s="49"/>
      <c r="I43" s="50">
        <v>112.78</v>
      </c>
      <c r="J43" s="49"/>
      <c r="K43" s="50">
        <v>107.06</v>
      </c>
      <c r="L43" s="49"/>
      <c r="M43" s="50">
        <v>102.69</v>
      </c>
      <c r="N43" s="49"/>
      <c r="O43" s="50">
        <v>111.16</v>
      </c>
      <c r="P43" s="49"/>
      <c r="Q43" s="129"/>
      <c r="R43" s="129"/>
      <c r="S43" s="129"/>
      <c r="T43" s="129"/>
      <c r="U43" s="129"/>
      <c r="V43" s="129"/>
    </row>
    <row r="44" spans="1:22" s="1" customFormat="1" ht="20.100000000000001" customHeight="1" thickBot="1" x14ac:dyDescent="0.35">
      <c r="A44" s="132"/>
      <c r="B44" s="133"/>
      <c r="C44" s="90">
        <v>43</v>
      </c>
      <c r="D44" s="123" t="s">
        <v>97</v>
      </c>
      <c r="E44" s="95" t="s">
        <v>131</v>
      </c>
      <c r="F44" s="95" t="s">
        <v>116</v>
      </c>
      <c r="G44" s="51">
        <v>127.22</v>
      </c>
      <c r="H44" s="52"/>
      <c r="I44" s="53">
        <v>115.18</v>
      </c>
      <c r="J44" s="52"/>
      <c r="K44" s="53">
        <v>110.09</v>
      </c>
      <c r="L44" s="52"/>
      <c r="M44" s="53">
        <v>109.85</v>
      </c>
      <c r="N44" s="52"/>
      <c r="O44" s="53">
        <v>110.62</v>
      </c>
      <c r="P44" s="52"/>
      <c r="Q44" s="129"/>
      <c r="R44" s="129"/>
      <c r="S44" s="129"/>
      <c r="T44" s="129"/>
      <c r="U44" s="129"/>
      <c r="V44" s="129"/>
    </row>
    <row r="45" spans="1:22" s="1" customFormat="1" ht="18.75" x14ac:dyDescent="0.25">
      <c r="A45" s="14"/>
      <c r="B45" s="14"/>
      <c r="C45" s="14"/>
      <c r="D45" s="14"/>
      <c r="E45" s="14"/>
      <c r="F45" s="14"/>
      <c r="G45" s="18"/>
      <c r="H45" s="18"/>
      <c r="I45" s="18"/>
      <c r="J45" s="18"/>
      <c r="K45" s="18"/>
      <c r="L45" s="18"/>
      <c r="M45" s="18"/>
      <c r="N45" s="18"/>
      <c r="O45" s="18"/>
      <c r="P45" s="18"/>
      <c r="Q45" s="22"/>
      <c r="R45" s="14"/>
      <c r="S45" s="14"/>
      <c r="T45" s="14" t="s">
        <v>40</v>
      </c>
      <c r="U45" s="14"/>
      <c r="V45" s="10"/>
    </row>
    <row r="46" spans="1:22" s="1" customFormat="1" ht="18.75" x14ac:dyDescent="0.25">
      <c r="A46" s="21" t="s">
        <v>18</v>
      </c>
      <c r="B46" s="21"/>
      <c r="C46" s="21"/>
      <c r="D46" s="10"/>
      <c r="E46" s="21" t="s">
        <v>19</v>
      </c>
      <c r="F46" s="2"/>
      <c r="G46" s="134"/>
      <c r="H46" s="2"/>
      <c r="I46" s="134"/>
      <c r="J46" s="134"/>
      <c r="K46" s="134"/>
      <c r="L46" s="2"/>
      <c r="M46" s="134"/>
      <c r="N46" s="2"/>
      <c r="O46" s="134"/>
      <c r="P46" s="2"/>
      <c r="Q46" s="22"/>
      <c r="R46" s="14"/>
      <c r="S46" s="14"/>
      <c r="T46" s="14"/>
      <c r="U46" s="14"/>
      <c r="V46" s="10"/>
    </row>
    <row r="47" spans="1:22" s="1" customFormat="1" ht="18.75" x14ac:dyDescent="0.25">
      <c r="A47" s="2"/>
      <c r="B47" s="2"/>
      <c r="C47" s="2"/>
      <c r="E47" s="21" t="s">
        <v>20</v>
      </c>
      <c r="F47" s="2"/>
      <c r="G47" s="134"/>
      <c r="H47" s="2"/>
      <c r="I47" s="134"/>
      <c r="J47" s="134"/>
      <c r="K47" s="134"/>
      <c r="L47" s="2"/>
      <c r="M47" s="134"/>
      <c r="N47" s="2"/>
      <c r="O47" s="134"/>
      <c r="P47" s="2"/>
      <c r="Q47" s="134"/>
    </row>
    <row r="48" spans="1:22" s="1" customFormat="1" ht="18.75" customHeight="1" x14ac:dyDescent="0.25">
      <c r="A48" s="22"/>
      <c r="B48" s="134"/>
      <c r="C48" s="134"/>
      <c r="E48" s="21" t="s">
        <v>21</v>
      </c>
      <c r="F48" s="2"/>
      <c r="G48" s="134"/>
      <c r="H48" s="2"/>
      <c r="I48" s="134"/>
      <c r="J48" s="134"/>
      <c r="K48" s="134"/>
      <c r="L48" s="134"/>
      <c r="M48" s="134"/>
      <c r="N48" s="134"/>
      <c r="O48" s="134"/>
      <c r="P48" s="134"/>
      <c r="Q48" s="134"/>
    </row>
    <row r="49" spans="1:22" s="1" customFormat="1" ht="18.75" customHeight="1" x14ac:dyDescent="0.25">
      <c r="A49" s="22"/>
      <c r="B49" s="134"/>
      <c r="C49" s="134"/>
      <c r="E49" s="23" t="s">
        <v>35</v>
      </c>
      <c r="F49" s="2"/>
      <c r="G49" s="134"/>
      <c r="H49" s="2"/>
      <c r="I49" s="134"/>
      <c r="J49" s="134"/>
      <c r="K49" s="134"/>
      <c r="L49" s="134"/>
      <c r="M49" s="134"/>
      <c r="N49" s="134"/>
      <c r="O49" s="134"/>
      <c r="P49" s="134"/>
      <c r="Q49" s="134"/>
    </row>
    <row r="50" spans="1:22" s="1" customFormat="1" ht="18.75" x14ac:dyDescent="0.25">
      <c r="A50" s="22"/>
      <c r="B50" s="134"/>
      <c r="C50" s="134"/>
      <c r="D50" s="23"/>
      <c r="E50" s="134"/>
      <c r="F50" s="2"/>
      <c r="G50" s="134"/>
      <c r="H50" s="2"/>
      <c r="I50" s="134"/>
      <c r="J50" s="134"/>
      <c r="K50" s="134"/>
      <c r="L50" s="134"/>
      <c r="M50" s="134"/>
      <c r="N50" s="134"/>
      <c r="O50" s="134"/>
      <c r="P50" s="134"/>
      <c r="Q50" s="134"/>
    </row>
    <row r="51" spans="1:22" s="32" customFormat="1" ht="19.5" x14ac:dyDescent="0.3">
      <c r="A51" s="29" t="s">
        <v>49</v>
      </c>
      <c r="B51" s="30"/>
      <c r="C51" s="30"/>
      <c r="D51" s="24"/>
      <c r="E51" s="30"/>
      <c r="F51" s="24"/>
      <c r="G51" s="30"/>
      <c r="I51" s="30"/>
      <c r="J51" s="30"/>
      <c r="K51" s="30"/>
      <c r="L51" s="30"/>
      <c r="M51" s="30"/>
      <c r="N51" s="24"/>
      <c r="O51" s="30"/>
      <c r="P51" s="30"/>
      <c r="Q51" s="30"/>
      <c r="R51" s="38"/>
      <c r="S51" s="31"/>
      <c r="T51" s="31"/>
      <c r="U51" s="31"/>
    </row>
    <row r="52" spans="1:22" s="1" customFormat="1" ht="18.75" x14ac:dyDescent="0.25">
      <c r="A52" s="29" t="s">
        <v>54</v>
      </c>
      <c r="B52" s="134"/>
      <c r="C52" s="134"/>
      <c r="D52" s="2"/>
      <c r="E52" s="134"/>
      <c r="F52" s="2"/>
      <c r="G52" s="134"/>
      <c r="H52" s="2"/>
      <c r="I52" s="134"/>
      <c r="J52" s="134"/>
      <c r="K52" s="134"/>
      <c r="L52" s="134"/>
      <c r="M52" s="134"/>
      <c r="N52" s="2"/>
      <c r="O52" s="134"/>
      <c r="P52" s="134"/>
      <c r="Q52" s="134"/>
      <c r="R52" s="38"/>
      <c r="S52" s="14"/>
      <c r="T52" s="14"/>
      <c r="U52" s="14"/>
    </row>
    <row r="53" spans="1:22" s="1" customFormat="1" ht="18.75" x14ac:dyDescent="0.25">
      <c r="A53" s="44" t="s">
        <v>47</v>
      </c>
      <c r="B53" s="134"/>
      <c r="C53" s="134"/>
      <c r="D53" s="2"/>
      <c r="E53" s="134"/>
      <c r="F53" s="2"/>
      <c r="G53" s="134"/>
      <c r="H53" s="2"/>
      <c r="I53" s="134"/>
      <c r="J53" s="134"/>
      <c r="K53" s="134"/>
      <c r="L53" s="2"/>
      <c r="M53" s="134"/>
      <c r="N53" s="2"/>
      <c r="O53" s="134"/>
      <c r="P53" s="2"/>
      <c r="Q53" s="134"/>
      <c r="R53" s="38"/>
      <c r="S53" s="14"/>
      <c r="T53" s="14"/>
      <c r="U53" s="14"/>
    </row>
    <row r="54" spans="1:22" s="1" customFormat="1" ht="18.75" x14ac:dyDescent="0.25">
      <c r="A54" s="21"/>
      <c r="B54" s="134"/>
      <c r="C54" s="134"/>
      <c r="D54" s="2"/>
      <c r="E54" s="134"/>
      <c r="F54" s="2"/>
      <c r="G54" s="134"/>
      <c r="H54" s="2"/>
      <c r="I54" s="134"/>
      <c r="J54" s="134"/>
      <c r="K54" s="134"/>
      <c r="L54" s="2"/>
      <c r="M54" s="134"/>
      <c r="N54" s="2"/>
      <c r="O54" s="134"/>
      <c r="P54" s="2"/>
      <c r="Q54" s="134"/>
      <c r="R54" s="38"/>
      <c r="S54" s="14"/>
      <c r="T54" s="14"/>
      <c r="U54" s="14"/>
    </row>
    <row r="55" spans="1:22" s="1" customFormat="1" ht="18.75" x14ac:dyDescent="0.25">
      <c r="A55" s="25" t="s">
        <v>132</v>
      </c>
      <c r="B55" s="26"/>
      <c r="C55" s="26"/>
      <c r="D55" s="26"/>
      <c r="E55" s="26"/>
      <c r="F55" s="26"/>
      <c r="G55" s="26"/>
      <c r="H55" s="26"/>
      <c r="I55" s="26"/>
      <c r="J55" s="26"/>
      <c r="K55" s="26"/>
      <c r="L55" s="26"/>
      <c r="M55" s="26"/>
      <c r="N55" s="26"/>
      <c r="O55" s="26"/>
      <c r="P55" s="26"/>
      <c r="Q55" s="26"/>
      <c r="R55" s="14"/>
      <c r="S55" s="14"/>
      <c r="T55" s="14"/>
      <c r="U55" s="14"/>
    </row>
    <row r="56" spans="1:22" s="1" customFormat="1" ht="18.75" x14ac:dyDescent="0.25">
      <c r="A56" s="25" t="s">
        <v>133</v>
      </c>
      <c r="B56" s="26"/>
      <c r="C56" s="26"/>
      <c r="D56" s="26"/>
      <c r="E56" s="26"/>
      <c r="F56" s="26"/>
      <c r="G56" s="26"/>
      <c r="H56" s="26"/>
      <c r="I56" s="26"/>
      <c r="J56" s="26"/>
      <c r="K56" s="26"/>
      <c r="L56" s="26"/>
      <c r="M56" s="26"/>
      <c r="N56" s="26"/>
      <c r="O56" s="26"/>
      <c r="P56" s="26"/>
      <c r="Q56" s="26"/>
      <c r="R56" s="14"/>
      <c r="S56" s="14"/>
      <c r="T56" s="14"/>
      <c r="U56" s="14"/>
    </row>
    <row r="57" spans="1:22" s="1" customFormat="1" ht="18.75" x14ac:dyDescent="0.25">
      <c r="A57" s="25" t="s">
        <v>42</v>
      </c>
      <c r="B57" s="26"/>
      <c r="C57" s="26"/>
      <c r="D57" s="26"/>
      <c r="E57" s="26"/>
      <c r="F57" s="26"/>
      <c r="G57" s="26"/>
      <c r="H57" s="26"/>
      <c r="I57" s="26"/>
      <c r="J57" s="26"/>
      <c r="K57" s="26"/>
      <c r="L57" s="26"/>
      <c r="M57" s="26"/>
      <c r="N57" s="26"/>
      <c r="O57" s="26"/>
      <c r="P57" s="26"/>
      <c r="Q57" s="26"/>
      <c r="R57" s="14"/>
      <c r="S57" s="14"/>
      <c r="T57" s="14"/>
      <c r="U57" s="14"/>
    </row>
    <row r="58" spans="1:22" s="1" customFormat="1" ht="18.75" x14ac:dyDescent="0.25">
      <c r="A58" s="25" t="s">
        <v>134</v>
      </c>
      <c r="B58" s="26"/>
      <c r="C58" s="26"/>
      <c r="D58" s="26"/>
      <c r="E58" s="26"/>
      <c r="F58" s="26"/>
      <c r="G58" s="26"/>
      <c r="H58" s="26"/>
      <c r="I58" s="26"/>
      <c r="J58" s="26"/>
      <c r="K58" s="26"/>
      <c r="L58" s="26"/>
      <c r="M58" s="26"/>
      <c r="N58" s="26"/>
      <c r="O58" s="26"/>
      <c r="P58" s="26"/>
      <c r="Q58" s="26"/>
      <c r="R58" s="14"/>
      <c r="S58" s="14"/>
      <c r="T58" s="14"/>
      <c r="U58" s="14"/>
    </row>
    <row r="59" spans="1:22" s="1" customFormat="1" ht="18.75" x14ac:dyDescent="0.25">
      <c r="A59" s="22"/>
      <c r="B59" s="134"/>
      <c r="C59" s="134"/>
      <c r="D59" s="134"/>
      <c r="E59" s="134"/>
      <c r="F59" s="134"/>
      <c r="G59" s="134"/>
      <c r="H59" s="134"/>
      <c r="I59" s="134"/>
      <c r="J59" s="134"/>
      <c r="K59" s="134"/>
      <c r="L59" s="134"/>
      <c r="M59" s="134"/>
      <c r="N59" s="134"/>
      <c r="O59" s="134"/>
      <c r="P59" s="134"/>
      <c r="Q59" s="134"/>
      <c r="R59" s="14"/>
      <c r="S59" s="14"/>
      <c r="T59" s="14"/>
      <c r="U59" s="14"/>
    </row>
    <row r="60" spans="1:22" s="1" customFormat="1" ht="18.75" x14ac:dyDescent="0.25">
      <c r="A60" s="27" t="s">
        <v>22</v>
      </c>
      <c r="B60" s="134"/>
      <c r="C60" s="134"/>
      <c r="D60" s="134"/>
      <c r="E60" s="134"/>
      <c r="F60" s="134"/>
      <c r="G60" s="134"/>
      <c r="H60" s="134"/>
      <c r="I60" s="134"/>
      <c r="J60" s="134"/>
      <c r="K60" s="134"/>
      <c r="L60" s="134"/>
      <c r="M60" s="134"/>
      <c r="N60" s="134"/>
      <c r="O60" s="134"/>
      <c r="P60" s="134"/>
      <c r="Q60" s="134"/>
      <c r="R60" s="14"/>
      <c r="S60" s="14"/>
      <c r="T60" s="14"/>
      <c r="U60" s="14"/>
    </row>
    <row r="61" spans="1:22" s="1" customFormat="1" ht="18.75" x14ac:dyDescent="0.25">
      <c r="A61" s="27"/>
      <c r="B61" s="134"/>
      <c r="C61" s="134" t="s">
        <v>23</v>
      </c>
      <c r="D61" s="134"/>
      <c r="E61" s="134"/>
      <c r="F61" s="134"/>
      <c r="G61" s="134"/>
      <c r="H61" s="134"/>
      <c r="I61" s="79" t="s">
        <v>24</v>
      </c>
      <c r="J61" s="134"/>
      <c r="K61" s="134"/>
      <c r="L61" s="134"/>
      <c r="M61" s="134"/>
      <c r="N61" s="134"/>
      <c r="O61" s="134"/>
      <c r="P61" s="134"/>
      <c r="Q61" s="134"/>
      <c r="R61" s="14"/>
      <c r="S61" s="13"/>
      <c r="T61" s="13"/>
      <c r="U61" s="13"/>
    </row>
    <row r="62" spans="1:22" s="1" customFormat="1" ht="18.75" x14ac:dyDescent="0.25">
      <c r="A62" s="27"/>
      <c r="B62" s="134"/>
      <c r="C62" s="134" t="s">
        <v>25</v>
      </c>
      <c r="D62" s="134"/>
      <c r="E62" s="134"/>
      <c r="F62" s="134"/>
      <c r="G62" s="134"/>
      <c r="H62" s="134"/>
      <c r="I62" s="135" t="s">
        <v>26</v>
      </c>
      <c r="J62" s="134"/>
      <c r="K62" s="134"/>
      <c r="L62" s="134"/>
      <c r="M62" s="134"/>
      <c r="N62" s="134"/>
      <c r="O62" s="134"/>
      <c r="P62" s="134"/>
      <c r="Q62" s="134"/>
      <c r="R62" s="14"/>
      <c r="S62" s="13"/>
      <c r="T62" s="13"/>
      <c r="U62" s="13"/>
    </row>
    <row r="63" spans="1:22" s="1" customFormat="1" ht="18.75" x14ac:dyDescent="0.25">
      <c r="A63" s="139" t="s">
        <v>27</v>
      </c>
      <c r="B63" s="139"/>
      <c r="C63" s="139"/>
      <c r="D63" s="139"/>
      <c r="E63" s="139"/>
      <c r="F63" s="139"/>
      <c r="G63" s="139"/>
      <c r="H63" s="139"/>
      <c r="I63" s="140" t="s">
        <v>28</v>
      </c>
      <c r="J63" s="141"/>
      <c r="K63" s="141"/>
      <c r="L63" s="141"/>
      <c r="M63" s="141"/>
      <c r="N63" s="141"/>
      <c r="O63" s="141"/>
      <c r="P63" s="141"/>
      <c r="Q63" s="141"/>
      <c r="R63" s="141"/>
      <c r="S63" s="13"/>
      <c r="T63" s="13"/>
      <c r="U63" s="13"/>
    </row>
    <row r="64" spans="1:22" ht="18.75" x14ac:dyDescent="0.25">
      <c r="A64" s="139" t="s">
        <v>29</v>
      </c>
      <c r="B64" s="139"/>
      <c r="C64" s="139"/>
      <c r="D64" s="139"/>
      <c r="E64" s="139"/>
      <c r="F64" s="139"/>
      <c r="G64" s="139"/>
      <c r="H64" s="139"/>
      <c r="I64" s="141" t="s">
        <v>30</v>
      </c>
      <c r="J64" s="141"/>
      <c r="K64" s="141"/>
      <c r="L64" s="141"/>
      <c r="M64" s="141"/>
      <c r="N64" s="141"/>
      <c r="O64" s="141"/>
      <c r="P64" s="141"/>
      <c r="Q64" s="141"/>
      <c r="R64" s="141"/>
      <c r="S64" s="2"/>
      <c r="T64" s="2"/>
      <c r="U64" s="2"/>
      <c r="V64" s="1"/>
    </row>
    <row r="65" spans="1:22" s="1" customFormat="1" ht="18.75" x14ac:dyDescent="0.25">
      <c r="A65" s="139" t="s">
        <v>31</v>
      </c>
      <c r="B65" s="139"/>
      <c r="C65" s="139"/>
      <c r="D65" s="139"/>
      <c r="E65" s="139"/>
      <c r="F65" s="139"/>
      <c r="G65" s="139"/>
      <c r="H65" s="139"/>
      <c r="I65" s="141" t="s">
        <v>32</v>
      </c>
      <c r="J65" s="141"/>
      <c r="K65" s="141"/>
      <c r="L65" s="141"/>
      <c r="M65" s="141"/>
      <c r="N65" s="141"/>
      <c r="O65" s="141"/>
      <c r="P65" s="141"/>
      <c r="Q65" s="141"/>
      <c r="R65" s="141"/>
      <c r="S65" s="2"/>
      <c r="T65" s="2"/>
      <c r="U65" s="2"/>
    </row>
    <row r="66" spans="1:22" s="1" customFormat="1" ht="18.75" x14ac:dyDescent="0.25">
      <c r="A66" s="28"/>
      <c r="B66" s="28"/>
      <c r="C66" s="28"/>
      <c r="D66" s="28"/>
      <c r="E66" s="28"/>
      <c r="F66" s="28"/>
      <c r="G66" s="28"/>
      <c r="H66" s="28"/>
      <c r="I66" s="28"/>
      <c r="J66" s="134"/>
      <c r="K66" s="134"/>
      <c r="L66" s="134"/>
      <c r="M66" s="134"/>
      <c r="N66" s="134"/>
      <c r="O66" s="134"/>
      <c r="P66" s="134"/>
      <c r="Q66" s="134"/>
      <c r="R66" s="14"/>
      <c r="S66" s="2"/>
      <c r="T66" s="2"/>
      <c r="U66" s="2"/>
      <c r="V66" s="11"/>
    </row>
    <row r="67" spans="1:22" s="1" customFormat="1" ht="18.75" x14ac:dyDescent="0.25">
      <c r="A67" s="27" t="s">
        <v>33</v>
      </c>
      <c r="B67" s="134"/>
      <c r="C67" s="134"/>
      <c r="D67" s="28"/>
      <c r="E67" s="28"/>
      <c r="F67" s="28"/>
      <c r="G67" s="28"/>
      <c r="H67" s="28"/>
      <c r="I67" s="28"/>
      <c r="J67" s="134"/>
      <c r="K67" s="134"/>
      <c r="L67" s="134"/>
      <c r="M67" s="134"/>
      <c r="N67" s="134"/>
      <c r="O67" s="134"/>
      <c r="P67" s="134"/>
      <c r="Q67" s="134"/>
      <c r="R67" s="14"/>
      <c r="S67" s="2"/>
      <c r="T67" s="2"/>
      <c r="U67" s="2"/>
    </row>
    <row r="68" spans="1:22" s="1" customFormat="1" ht="18.75" x14ac:dyDescent="0.25">
      <c r="A68" s="146" t="s">
        <v>50</v>
      </c>
      <c r="B68" s="139"/>
      <c r="C68" s="139"/>
      <c r="D68" s="139"/>
      <c r="E68" s="139"/>
      <c r="F68" s="139"/>
      <c r="G68" s="139"/>
      <c r="H68" s="139"/>
      <c r="I68" s="147" t="s">
        <v>51</v>
      </c>
      <c r="J68" s="148"/>
      <c r="K68" s="148"/>
      <c r="L68" s="148"/>
      <c r="M68" s="148"/>
      <c r="N68" s="148"/>
      <c r="O68" s="148"/>
      <c r="P68" s="148"/>
      <c r="Q68" s="148"/>
      <c r="R68" s="148"/>
      <c r="S68" s="2"/>
      <c r="T68" s="2"/>
      <c r="U68" s="2"/>
    </row>
    <row r="69" spans="1:22" s="1" customFormat="1" ht="18.75" x14ac:dyDescent="0.25">
      <c r="B69" s="16"/>
      <c r="C69" s="16"/>
      <c r="D69" s="17"/>
      <c r="G69" s="2"/>
      <c r="H69" s="2"/>
      <c r="I69" s="2"/>
      <c r="J69" s="2"/>
      <c r="K69" s="2"/>
      <c r="L69" s="2"/>
      <c r="M69" s="2"/>
      <c r="N69" s="2"/>
      <c r="O69" s="2"/>
      <c r="P69" s="2"/>
      <c r="Q69" s="2"/>
      <c r="R69" s="13"/>
      <c r="S69" s="2"/>
      <c r="T69" s="2"/>
      <c r="U69" s="2"/>
    </row>
    <row r="70" spans="1:22" s="1" customFormat="1" ht="18.75" x14ac:dyDescent="0.25">
      <c r="B70" s="16"/>
      <c r="C70" s="16"/>
      <c r="D70" s="17"/>
      <c r="G70" s="2"/>
      <c r="H70" s="2"/>
      <c r="I70" s="2"/>
      <c r="J70" s="2"/>
      <c r="K70" s="2"/>
      <c r="L70" s="2"/>
      <c r="M70" s="2"/>
      <c r="N70" s="2"/>
      <c r="O70" s="2"/>
      <c r="P70" s="2"/>
      <c r="Q70" s="2"/>
      <c r="R70" s="13"/>
      <c r="S70" s="2"/>
      <c r="T70" s="2"/>
      <c r="U70" s="2"/>
    </row>
    <row r="71" spans="1:22" s="1" customFormat="1" ht="18.75" x14ac:dyDescent="0.25">
      <c r="B71" s="16"/>
      <c r="C71" s="16"/>
      <c r="D71" s="17"/>
      <c r="G71" s="2"/>
      <c r="R71" s="13"/>
    </row>
    <row r="72" spans="1:22" s="1" customFormat="1" ht="18.75" x14ac:dyDescent="0.25">
      <c r="B72" s="16"/>
      <c r="C72" s="16"/>
      <c r="D72" s="17"/>
      <c r="G72" s="2"/>
      <c r="R72" s="13"/>
    </row>
    <row r="73" spans="1:22" s="1" customFormat="1" ht="18.75" x14ac:dyDescent="0.25">
      <c r="A73" s="3"/>
      <c r="B73" s="4"/>
      <c r="C73" s="4"/>
      <c r="D73" s="8"/>
      <c r="E73" s="3"/>
      <c r="F73" s="3"/>
      <c r="G73" s="11"/>
      <c r="R73" s="13"/>
    </row>
    <row r="74" spans="1:22" s="1" customFormat="1" ht="18.75" x14ac:dyDescent="0.25">
      <c r="A74" s="3"/>
      <c r="B74" s="4"/>
      <c r="C74" s="4"/>
      <c r="D74" s="8"/>
      <c r="E74" s="3"/>
      <c r="F74" s="3"/>
      <c r="G74" s="11"/>
      <c r="R74" s="13"/>
    </row>
    <row r="75" spans="1:22" s="1" customFormat="1" ht="18.75" x14ac:dyDescent="0.25">
      <c r="A75" s="3"/>
      <c r="B75" s="4"/>
      <c r="C75" s="4"/>
      <c r="D75" s="8"/>
      <c r="E75" s="3"/>
      <c r="F75" s="3"/>
      <c r="G75" s="11"/>
      <c r="R75" s="13"/>
    </row>
    <row r="76" spans="1:22" ht="18.75" x14ac:dyDescent="0.25">
      <c r="A76" s="3"/>
      <c r="B76" s="4"/>
      <c r="C76" s="4"/>
      <c r="D76" s="8"/>
      <c r="E76" s="3"/>
      <c r="F76" s="3"/>
      <c r="H76" s="1"/>
      <c r="I76" s="1"/>
      <c r="J76" s="1"/>
      <c r="K76" s="1"/>
      <c r="L76" s="1"/>
      <c r="M76" s="1"/>
      <c r="N76" s="1"/>
      <c r="O76" s="1"/>
      <c r="P76" s="1"/>
      <c r="Q76" s="1"/>
      <c r="S76" s="1"/>
      <c r="T76" s="1"/>
      <c r="U76" s="1"/>
      <c r="V76" s="1"/>
    </row>
    <row r="77" spans="1:22" s="1" customFormat="1" ht="18.75" x14ac:dyDescent="0.25">
      <c r="A77" s="3"/>
      <c r="B77" s="4"/>
      <c r="C77" s="4"/>
      <c r="D77" s="8"/>
      <c r="E77" s="3"/>
      <c r="F77" s="3"/>
      <c r="G77" s="11"/>
      <c r="R77" s="13"/>
    </row>
    <row r="78" spans="1:22" s="1" customFormat="1" ht="18.75" x14ac:dyDescent="0.25">
      <c r="A78" s="11"/>
      <c r="B78" s="15"/>
      <c r="C78" s="11"/>
      <c r="D78" s="12"/>
      <c r="E78" s="11"/>
      <c r="F78" s="11"/>
      <c r="G78" s="11"/>
      <c r="H78" s="11"/>
      <c r="I78" s="11"/>
      <c r="J78" s="11"/>
      <c r="K78" s="11"/>
      <c r="L78" s="11"/>
      <c r="M78" s="11"/>
      <c r="N78" s="11"/>
      <c r="O78" s="11"/>
      <c r="P78" s="11"/>
      <c r="Q78" s="11"/>
      <c r="R78" s="13"/>
      <c r="S78" s="11"/>
      <c r="T78" s="11"/>
      <c r="U78" s="11"/>
      <c r="V78" s="11"/>
    </row>
    <row r="79" spans="1:22" s="1" customFormat="1" ht="18.75" x14ac:dyDescent="0.25">
      <c r="A79" s="3"/>
      <c r="B79" s="4"/>
      <c r="C79" s="4"/>
      <c r="D79" s="8"/>
      <c r="E79" s="3"/>
      <c r="F79" s="3"/>
      <c r="G79" s="11"/>
      <c r="R79" s="13"/>
    </row>
    <row r="80" spans="1:22" ht="18.75" x14ac:dyDescent="0.25">
      <c r="A80" s="3"/>
      <c r="B80" s="4"/>
      <c r="C80" s="4"/>
      <c r="D80" s="8"/>
      <c r="E80" s="3"/>
      <c r="F80" s="3"/>
      <c r="H80" s="1"/>
      <c r="I80" s="1"/>
      <c r="J80" s="1"/>
      <c r="K80" s="1"/>
      <c r="L80" s="1"/>
      <c r="M80" s="1"/>
      <c r="N80" s="1"/>
      <c r="O80" s="1"/>
      <c r="P80" s="1"/>
      <c r="Q80" s="1"/>
      <c r="S80" s="1"/>
      <c r="T80" s="1"/>
      <c r="U80" s="1"/>
      <c r="V80" s="1"/>
    </row>
    <row r="81" spans="1:22" ht="18.75" x14ac:dyDescent="0.25">
      <c r="A81" s="3"/>
      <c r="B81" s="4"/>
      <c r="C81" s="4"/>
      <c r="D81" s="7"/>
      <c r="E81" s="4"/>
      <c r="F81" s="3"/>
      <c r="H81" s="1"/>
      <c r="I81" s="1"/>
      <c r="J81" s="1"/>
      <c r="K81" s="1"/>
      <c r="L81" s="1"/>
      <c r="M81" s="1"/>
      <c r="N81" s="1"/>
      <c r="O81" s="1"/>
      <c r="P81" s="1"/>
      <c r="Q81" s="1"/>
      <c r="S81" s="1"/>
      <c r="T81" s="1"/>
      <c r="U81" s="1"/>
      <c r="V81" s="1"/>
    </row>
    <row r="83" spans="1:22" ht="18.75" x14ac:dyDescent="0.25">
      <c r="C83" s="5"/>
    </row>
    <row r="84" spans="1:22" ht="18.75" x14ac:dyDescent="0.25">
      <c r="C84" s="5"/>
    </row>
    <row r="85" spans="1:22" ht="18.75" x14ac:dyDescent="0.25">
      <c r="C85" s="6"/>
    </row>
    <row r="86" spans="1:22" ht="18.75" x14ac:dyDescent="0.25">
      <c r="C86" s="5"/>
    </row>
    <row r="87" spans="1:22" ht="18.75" x14ac:dyDescent="0.25">
      <c r="C87" s="5"/>
    </row>
    <row r="88" spans="1:22" ht="18.75" x14ac:dyDescent="0.25">
      <c r="C88" s="5"/>
    </row>
    <row r="90" spans="1:22" ht="18.75" x14ac:dyDescent="0.25">
      <c r="C90" s="5"/>
    </row>
    <row r="91" spans="1:22" ht="18.75" x14ac:dyDescent="0.25">
      <c r="C91" s="5"/>
    </row>
    <row r="92" spans="1:22" ht="18.75" x14ac:dyDescent="0.25">
      <c r="C92" s="5"/>
    </row>
    <row r="93" spans="1:22" ht="18.75" x14ac:dyDescent="0.25">
      <c r="C93" s="5"/>
    </row>
    <row r="94" spans="1:22" ht="18.75" x14ac:dyDescent="0.25">
      <c r="C94" s="3"/>
    </row>
  </sheetData>
  <mergeCells count="26">
    <mergeCell ref="A65:H65"/>
    <mergeCell ref="I65:R65"/>
    <mergeCell ref="A68:H68"/>
    <mergeCell ref="I68:R68"/>
    <mergeCell ref="U2:U3"/>
    <mergeCell ref="V2:V3"/>
    <mergeCell ref="A63:H63"/>
    <mergeCell ref="I63:R63"/>
    <mergeCell ref="A64:H64"/>
    <mergeCell ref="I64:R64"/>
    <mergeCell ref="M2:N2"/>
    <mergeCell ref="O2:P2"/>
    <mergeCell ref="Q2:Q3"/>
    <mergeCell ref="R2:R3"/>
    <mergeCell ref="S2:S3"/>
    <mergeCell ref="T2:T3"/>
    <mergeCell ref="A1:V1"/>
    <mergeCell ref="A2:A3"/>
    <mergeCell ref="B2:B3"/>
    <mergeCell ref="C2:C3"/>
    <mergeCell ref="D2:D3"/>
    <mergeCell ref="E2:E3"/>
    <mergeCell ref="F2:F3"/>
    <mergeCell ref="G2:H2"/>
    <mergeCell ref="I2:J2"/>
    <mergeCell ref="K2:L2"/>
  </mergeCells>
  <hyperlinks>
    <hyperlink ref="I63" r:id="rId1"/>
    <hyperlink ref="I68" r:id="rId2"/>
    <hyperlink ref="I64" r:id="rId3"/>
    <hyperlink ref="I65" r:id="rId4"/>
    <hyperlink ref="I61" r:id="rId5"/>
  </hyperlinks>
  <printOptions gridLines="1"/>
  <pageMargins left="0.25" right="0.25" top="0.75" bottom="0.75" header="0.3" footer="0.3"/>
  <pageSetup paperSize="9" scale="47" fitToHeight="0" orientation="landscape"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5BFCFEE65A0A45A38A620602167477" ma:contentTypeVersion="13" ma:contentTypeDescription="Create a new document." ma:contentTypeScope="" ma:versionID="0cde8e66c514214afbe91fd89d616132">
  <xsd:schema xmlns:xsd="http://www.w3.org/2001/XMLSchema" xmlns:xs="http://www.w3.org/2001/XMLSchema" xmlns:p="http://schemas.microsoft.com/office/2006/metadata/properties" xmlns:ns3="d4cb0dc8-6bfb-41d4-b6eb-86d944d9c423" xmlns:ns4="1010bebf-e34d-4970-aa42-0228cf775233" targetNamespace="http://schemas.microsoft.com/office/2006/metadata/properties" ma:root="true" ma:fieldsID="19b36fe61f680950d20b5b67a0ac5464" ns3:_="" ns4:_="">
    <xsd:import namespace="d4cb0dc8-6bfb-41d4-b6eb-86d944d9c423"/>
    <xsd:import namespace="1010bebf-e34d-4970-aa42-0228cf77523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b0dc8-6bfb-41d4-b6eb-86d944d9c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0bebf-e34d-4970-aa42-0228cf7752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B1BA3-3098-4897-9122-CBFB05F3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b0dc8-6bfb-41d4-b6eb-86d944d9c423"/>
    <ds:schemaRef ds:uri="1010bebf-e34d-4970-aa42-0228cf77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16F50-A1D2-4D25-840A-D3247D75DB05}">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1010bebf-e34d-4970-aa42-0228cf775233"/>
    <ds:schemaRef ds:uri="d4cb0dc8-6bfb-41d4-b6eb-86d944d9c423"/>
    <ds:schemaRef ds:uri="http://www.w3.org/XML/1998/namespace"/>
  </ds:schemaRefs>
</ds:datastoreItem>
</file>

<file path=customXml/itemProps3.xml><?xml version="1.0" encoding="utf-8"?>
<ds:datastoreItem xmlns:ds="http://schemas.openxmlformats.org/officeDocument/2006/customXml" ds:itemID="{86B59DA5-84A1-4642-A3B9-4972BC31E7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G5 Class Results</vt:lpstr>
      <vt:lpstr>G5 Handicap</vt:lpstr>
      <vt:lpstr>G5 Outright</vt:lpstr>
      <vt:lpstr>'G5 Class Results'!Print_Area</vt:lpstr>
      <vt:lpstr>'G5 Handicap'!Print_Area</vt:lpstr>
      <vt:lpstr>'G5 Outright'!Print_Area</vt:lpstr>
      <vt:lpstr>'G5 Class Results'!test</vt:lpstr>
      <vt:lpstr>'G5 Handicap'!test</vt:lpstr>
      <vt:lpstr>'G5 Outright'!test</vt:lpstr>
    </vt:vector>
  </TitlesOfParts>
  <Company>DEEY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dc:creator>
  <cp:lastModifiedBy>Nicholas</cp:lastModifiedBy>
  <cp:lastPrinted>2018-08-27T09:49:01Z</cp:lastPrinted>
  <dcterms:created xsi:type="dcterms:W3CDTF">2007-05-21T02:43:49Z</dcterms:created>
  <dcterms:modified xsi:type="dcterms:W3CDTF">2023-03-21T11:14:06Z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0x010100215BFCFEE65A0A45A38A620602167477</vt:lpwstr>
  </property>
</Properties>
</file>