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icholas\FFCC\Motorkhana\Group5\"/>
    </mc:Choice>
  </mc:AlternateContent>
  <bookViews>
    <workbookView xWindow="0" yWindow="0" windowWidth="28800" windowHeight="12555"/>
  </bookViews>
  <sheets>
    <sheet name="G5 Class Results" sheetId="7" r:id="rId1"/>
    <sheet name="G5 Handicap" sheetId="10" r:id="rId2"/>
    <sheet name="G5 Outright" sheetId="11" r:id="rId3"/>
  </sheets>
  <definedNames>
    <definedName name="_xlnm._FilterDatabase" localSheetId="0" hidden="1">'G5 Class Results'!#REF!</definedName>
    <definedName name="_xlnm._FilterDatabase" localSheetId="1" hidden="1">'G5 Handicap'!#REF!</definedName>
    <definedName name="_xlnm._FilterDatabase" localSheetId="2" hidden="1">'G5 Outright'!#REF!</definedName>
    <definedName name="_xlnm.Print_Area" localSheetId="0">'G5 Class Results'!$A$1:$V$79</definedName>
    <definedName name="_xlnm.Print_Area" localSheetId="1">'G5 Handicap'!$A$1:$V$79</definedName>
    <definedName name="_xlnm.Print_Area" localSheetId="2">'G5 Outright'!$A$1:$V$79</definedName>
    <definedName name="test" localSheetId="0">'G5 Class Results'!$A$4:$V$53</definedName>
    <definedName name="test" localSheetId="1">'G5 Handicap'!$A$4:$V$53</definedName>
    <definedName name="test" localSheetId="2">'G5 Outright'!$A$4:$V$53</definedName>
    <definedName name="te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5" i="11" l="1"/>
  <c r="T55" i="11" s="1"/>
  <c r="T54" i="11"/>
  <c r="Q54" i="11"/>
  <c r="Q53" i="11"/>
  <c r="T53" i="11" s="1"/>
  <c r="Q52" i="11"/>
  <c r="T52" i="11" s="1"/>
  <c r="T51" i="11"/>
  <c r="Q51" i="11"/>
  <c r="Q50" i="11"/>
  <c r="T50" i="11" s="1"/>
  <c r="Q49" i="11"/>
  <c r="T49" i="11" s="1"/>
  <c r="Q48" i="11"/>
  <c r="T48" i="11" s="1"/>
  <c r="Q47" i="11"/>
  <c r="T47" i="11" s="1"/>
  <c r="T44" i="11"/>
  <c r="Q44" i="11"/>
  <c r="Q45" i="11"/>
  <c r="T45" i="11" s="1"/>
  <c r="Q34" i="11"/>
  <c r="T34" i="11" s="1"/>
  <c r="T41" i="11"/>
  <c r="Q41" i="11"/>
  <c r="Q40" i="11"/>
  <c r="T40" i="11" s="1"/>
  <c r="Q37" i="11"/>
  <c r="T37" i="11" s="1"/>
  <c r="Q38" i="11"/>
  <c r="T38" i="11" s="1"/>
  <c r="Q43" i="11"/>
  <c r="T43" i="11" s="1"/>
  <c r="T35" i="11"/>
  <c r="Q35" i="11"/>
  <c r="Q46" i="11"/>
  <c r="T46" i="11" s="1"/>
  <c r="Q32" i="11"/>
  <c r="T32" i="11" s="1"/>
  <c r="Q33" i="11"/>
  <c r="T33" i="11" s="1"/>
  <c r="Q29" i="11"/>
  <c r="T29" i="11" s="1"/>
  <c r="Q30" i="11"/>
  <c r="T30" i="11" s="1"/>
  <c r="Q42" i="11"/>
  <c r="T42" i="11" s="1"/>
  <c r="Q23" i="11"/>
  <c r="T23" i="11" s="1"/>
  <c r="Q28" i="11"/>
  <c r="T28" i="11" s="1"/>
  <c r="Q27" i="11"/>
  <c r="T27" i="11" s="1"/>
  <c r="Q31" i="11"/>
  <c r="T31" i="11" s="1"/>
  <c r="T39" i="11"/>
  <c r="Q39" i="11"/>
  <c r="Q26" i="11"/>
  <c r="T26" i="11" s="1"/>
  <c r="Q24" i="11"/>
  <c r="T24" i="11" s="1"/>
  <c r="Q17" i="11"/>
  <c r="T17" i="11" s="1"/>
  <c r="Q15" i="11"/>
  <c r="T15" i="11" s="1"/>
  <c r="T36" i="11"/>
  <c r="Q36" i="11"/>
  <c r="Q19" i="11"/>
  <c r="T19" i="11" s="1"/>
  <c r="Q18" i="11"/>
  <c r="T18" i="11" s="1"/>
  <c r="Q21" i="11"/>
  <c r="T21" i="11" s="1"/>
  <c r="Q16" i="11"/>
  <c r="T16" i="11" s="1"/>
  <c r="Q13" i="11"/>
  <c r="T13" i="11" s="1"/>
  <c r="Q20" i="11"/>
  <c r="T20" i="11" s="1"/>
  <c r="Q10" i="11"/>
  <c r="T10" i="11" s="1"/>
  <c r="Q9" i="11"/>
  <c r="T9" i="11" s="1"/>
  <c r="Q8" i="11"/>
  <c r="T8" i="11" s="1"/>
  <c r="Q7" i="11"/>
  <c r="T7" i="11" s="1"/>
  <c r="T6" i="11"/>
  <c r="Q6" i="11"/>
  <c r="Q25" i="11"/>
  <c r="T25" i="11" s="1"/>
  <c r="Q12" i="11"/>
  <c r="T12" i="11" s="1"/>
  <c r="Q22" i="11"/>
  <c r="T22" i="11" s="1"/>
  <c r="Q11" i="11"/>
  <c r="T11" i="11" s="1"/>
  <c r="T5" i="11"/>
  <c r="Q5" i="11"/>
  <c r="Q14" i="11"/>
  <c r="T14" i="11" s="1"/>
  <c r="Q4" i="11"/>
  <c r="T4" i="11" s="1"/>
  <c r="T55" i="10"/>
  <c r="Q55" i="10"/>
  <c r="Q54" i="10"/>
  <c r="T54" i="10" s="1"/>
  <c r="Q53" i="10"/>
  <c r="T53" i="10" s="1"/>
  <c r="Q52" i="10"/>
  <c r="T52" i="10" s="1"/>
  <c r="T51" i="10"/>
  <c r="Q51" i="10"/>
  <c r="Q50" i="10"/>
  <c r="T50" i="10" s="1"/>
  <c r="T49" i="10"/>
  <c r="Q49" i="10"/>
  <c r="Q48" i="10"/>
  <c r="T48" i="10" s="1"/>
  <c r="T47" i="10"/>
  <c r="Q47" i="10"/>
  <c r="Q46" i="10"/>
  <c r="T46" i="10" s="1"/>
  <c r="T45" i="10"/>
  <c r="Q45" i="10"/>
  <c r="T44" i="10"/>
  <c r="Q44" i="10"/>
  <c r="T43" i="10"/>
  <c r="Q43" i="10"/>
  <c r="Q42" i="10"/>
  <c r="T42" i="10" s="1"/>
  <c r="T41" i="10"/>
  <c r="Q41" i="10"/>
  <c r="T40" i="10"/>
  <c r="Q40" i="10"/>
  <c r="T39" i="10"/>
  <c r="Q39" i="10"/>
  <c r="Q38" i="10"/>
  <c r="T38" i="10" s="1"/>
  <c r="T37" i="10"/>
  <c r="Q37" i="10"/>
  <c r="T36" i="10"/>
  <c r="Q36" i="10"/>
  <c r="T35" i="10"/>
  <c r="Q35" i="10"/>
  <c r="Q34" i="10"/>
  <c r="T34" i="10" s="1"/>
  <c r="T33" i="10"/>
  <c r="Q33" i="10"/>
  <c r="T32" i="10"/>
  <c r="Q32" i="10"/>
  <c r="T31" i="10"/>
  <c r="Q31" i="10"/>
  <c r="Q30" i="10"/>
  <c r="T30" i="10" s="1"/>
  <c r="T29" i="10"/>
  <c r="Q29" i="10"/>
  <c r="T28" i="10"/>
  <c r="Q28" i="10"/>
  <c r="T27" i="10"/>
  <c r="Q27" i="10"/>
  <c r="Q26" i="10"/>
  <c r="T26" i="10" s="1"/>
  <c r="T25" i="10"/>
  <c r="Q25" i="10"/>
  <c r="T24" i="10"/>
  <c r="Q24" i="10"/>
  <c r="T23" i="10"/>
  <c r="Q23" i="10"/>
  <c r="Q22" i="10"/>
  <c r="T22" i="10" s="1"/>
  <c r="T21" i="10"/>
  <c r="Q21" i="10"/>
  <c r="T20" i="10"/>
  <c r="Q20" i="10"/>
  <c r="T19" i="10"/>
  <c r="Q19" i="10"/>
  <c r="Q18" i="10"/>
  <c r="T18" i="10" s="1"/>
  <c r="T17" i="10"/>
  <c r="Q17" i="10"/>
  <c r="T16" i="10"/>
  <c r="Q16" i="10"/>
  <c r="T15" i="10"/>
  <c r="Q15" i="10"/>
  <c r="Q14" i="10"/>
  <c r="T14" i="10" s="1"/>
  <c r="T13" i="10"/>
  <c r="Q13" i="10"/>
  <c r="T12" i="10"/>
  <c r="Q12" i="10"/>
  <c r="T11" i="10"/>
  <c r="Q11" i="10"/>
  <c r="Q10" i="10"/>
  <c r="T10" i="10" s="1"/>
  <c r="T9" i="10"/>
  <c r="Q9" i="10"/>
  <c r="T8" i="10"/>
  <c r="Q8" i="10"/>
  <c r="T7" i="10"/>
  <c r="Q7" i="10"/>
  <c r="Q6" i="10"/>
  <c r="T6" i="10" s="1"/>
  <c r="T5" i="10"/>
  <c r="Q5" i="10"/>
  <c r="T4" i="10"/>
  <c r="Q4" i="10"/>
  <c r="Q28" i="7"/>
  <c r="T28" i="7" s="1"/>
  <c r="Q52" i="7"/>
  <c r="T52" i="7" s="1"/>
  <c r="Q36" i="7"/>
  <c r="T36" i="7" s="1"/>
  <c r="Q37" i="7"/>
  <c r="T37" i="7" s="1"/>
  <c r="Q16" i="7"/>
  <c r="T16" i="7" s="1"/>
  <c r="Q34" i="7"/>
  <c r="T34" i="7" s="1"/>
  <c r="Q48" i="7"/>
  <c r="T48" i="7" s="1"/>
  <c r="Q4" i="7"/>
  <c r="T4" i="7" s="1"/>
  <c r="Q5" i="7"/>
  <c r="T5" i="7" s="1"/>
  <c r="Q6" i="7"/>
  <c r="T6" i="7" s="1"/>
  <c r="Q7" i="7"/>
  <c r="T7" i="7" s="1"/>
  <c r="Q8" i="7"/>
  <c r="T8" i="7" s="1"/>
  <c r="Q49" i="7"/>
  <c r="T49" i="7" s="1"/>
  <c r="Q10" i="7"/>
  <c r="T10" i="7" s="1"/>
  <c r="Q11" i="7"/>
  <c r="T11" i="7" s="1"/>
  <c r="Q12" i="7"/>
  <c r="T12" i="7" s="1"/>
  <c r="Q38" i="7"/>
  <c r="T38" i="7" s="1"/>
  <c r="Q9" i="7"/>
  <c r="T9" i="7" s="1"/>
  <c r="Q50" i="7"/>
  <c r="T50" i="7" s="1"/>
  <c r="Q13" i="7"/>
  <c r="T13" i="7" s="1"/>
  <c r="Q51" i="7"/>
  <c r="T51" i="7" s="1"/>
  <c r="Q47" i="7"/>
  <c r="T47" i="7" s="1"/>
  <c r="Q14" i="7"/>
  <c r="T14" i="7" s="1"/>
  <c r="Q15" i="7"/>
  <c r="T15" i="7" s="1"/>
  <c r="Q17" i="7"/>
  <c r="T17" i="7" s="1"/>
  <c r="Q35" i="7"/>
  <c r="T35" i="7" s="1"/>
  <c r="Q18" i="7"/>
  <c r="T18" i="7" s="1"/>
  <c r="Q19" i="7"/>
  <c r="T19" i="7" s="1"/>
  <c r="Q20" i="7"/>
  <c r="T20" i="7" s="1"/>
  <c r="Q21" i="7"/>
  <c r="T21" i="7" s="1"/>
  <c r="Q44" i="7"/>
  <c r="T44" i="7" s="1"/>
  <c r="Q22" i="7"/>
  <c r="T22" i="7" s="1"/>
  <c r="Q40" i="7"/>
  <c r="T40" i="7" s="1"/>
  <c r="Q39" i="7"/>
  <c r="T39" i="7" s="1"/>
  <c r="Q55" i="7"/>
  <c r="T55" i="7" s="1"/>
  <c r="Q23" i="7"/>
  <c r="T23" i="7" s="1"/>
  <c r="Q26" i="7"/>
  <c r="T26" i="7" s="1"/>
  <c r="Q53" i="7"/>
  <c r="T53" i="7" s="1"/>
  <c r="Q42" i="7"/>
  <c r="T42" i="7" s="1"/>
  <c r="Q29" i="7"/>
  <c r="T29" i="7" s="1"/>
  <c r="Q32" i="7"/>
  <c r="T32" i="7" s="1"/>
  <c r="Q30" i="7"/>
  <c r="T30" i="7" s="1"/>
  <c r="Q45" i="7"/>
  <c r="T45" i="7" s="1"/>
  <c r="Q43" i="7"/>
  <c r="T43" i="7" s="1"/>
  <c r="Q24" i="7"/>
  <c r="T24" i="7" s="1"/>
  <c r="Q25" i="7"/>
  <c r="T25" i="7" s="1"/>
  <c r="Q33" i="7"/>
  <c r="T33" i="7" s="1"/>
  <c r="Q54" i="7"/>
  <c r="T54" i="7" s="1"/>
  <c r="Q31" i="7"/>
  <c r="T31" i="7" s="1"/>
  <c r="Q27" i="7"/>
  <c r="T27" i="7" s="1"/>
  <c r="Q46" i="7"/>
  <c r="T46" i="7" s="1"/>
  <c r="Q41" i="7"/>
  <c r="T41" i="7" s="1"/>
</calcChain>
</file>

<file path=xl/sharedStrings.xml><?xml version="1.0" encoding="utf-8"?>
<sst xmlns="http://schemas.openxmlformats.org/spreadsheetml/2006/main" count="1035" uniqueCount="148">
  <si>
    <t>Vehicle</t>
  </si>
  <si>
    <t>Club</t>
  </si>
  <si>
    <t>A</t>
  </si>
  <si>
    <t>Class Place</t>
  </si>
  <si>
    <t>B</t>
  </si>
  <si>
    <t>Driver Name</t>
  </si>
  <si>
    <t>FFCC</t>
  </si>
  <si>
    <t>No.</t>
  </si>
  <si>
    <t>Time</t>
  </si>
  <si>
    <t>Penalty</t>
  </si>
  <si>
    <t>Total</t>
  </si>
  <si>
    <t>Outright Place</t>
  </si>
  <si>
    <t>Vehicle Class</t>
  </si>
  <si>
    <t>Handicap Place</t>
  </si>
  <si>
    <t>Handicap Time</t>
  </si>
  <si>
    <r>
      <t>Driver</t>
    </r>
    <r>
      <rPr>
        <sz val="9"/>
        <rFont val="Arial"/>
        <family val="2"/>
      </rPr>
      <t xml:space="preserve"> Class</t>
    </r>
  </si>
  <si>
    <t>Group5 Points</t>
  </si>
  <si>
    <t>F</t>
  </si>
  <si>
    <r>
      <t xml:space="preserve">Times shown </t>
    </r>
    <r>
      <rPr>
        <b/>
        <u/>
        <sz val="10"/>
        <rFont val="Arial"/>
        <family val="2"/>
      </rPr>
      <t>include</t>
    </r>
    <r>
      <rPr>
        <sz val="10"/>
        <rFont val="Arial"/>
        <family val="2"/>
      </rPr>
      <t xml:space="preserve"> penalties</t>
    </r>
  </si>
  <si>
    <t>DNS = Slowest (Clean)Time + 10 Seconds in class (or a similar class if no correct time for class).</t>
  </si>
  <si>
    <t>G (garage penalty) = + 5 Seconds     F (flag penalty) = + 5 Seconds</t>
  </si>
  <si>
    <t>WD (Including DNF or not stopping in Garage) = Faster of Slowest (Clean)Time + 5 Seconds or double fastest in class (or a similar class if no correct time for class).</t>
  </si>
  <si>
    <t>For Further Motorkhana Info, including sup regs, entry forms and results:</t>
  </si>
  <si>
    <t>Group 5 Web Page</t>
  </si>
  <si>
    <t>http://ffcc.com.au/group-5/</t>
  </si>
  <si>
    <t>Group5 Facebook Page</t>
  </si>
  <si>
    <t>https://www.facebook.com/group5vic/</t>
  </si>
  <si>
    <t>Victorian Motorkhana Website</t>
  </si>
  <si>
    <t>http://www.motorkhanavic.com.au</t>
  </si>
  <si>
    <t>Join the Facebook Victorian Motorkhana Group at…..</t>
  </si>
  <si>
    <t>https://www.facebook.com/groups/260324797429552/</t>
  </si>
  <si>
    <t>For the latest Motorkhana news by email contact Bill McCarthy…..</t>
  </si>
  <si>
    <t>mccarthy1140@bigpond.com</t>
  </si>
  <si>
    <t>For Further Motorsport Info:</t>
  </si>
  <si>
    <t>Juniors &amp; Ladies total times for class results are calculated on the handicap times.</t>
  </si>
  <si>
    <t>C</t>
  </si>
  <si>
    <t>D</t>
  </si>
  <si>
    <t>E</t>
  </si>
  <si>
    <t>.</t>
  </si>
  <si>
    <t>Sup regs and entry forms will be on the Group5 Webpage on the FFCC website listed below for further information</t>
  </si>
  <si>
    <t>J2</t>
  </si>
  <si>
    <t>J1</t>
  </si>
  <si>
    <t>Any queries please contact the event directors Nicholas or Bruce at ncharrett@yahoo.com.au or on 0412 175518</t>
  </si>
  <si>
    <t>Check out the Motorsport Australia website at…..</t>
  </si>
  <si>
    <t>https://motorsport.org.au/</t>
  </si>
  <si>
    <t>Thank you to all competitors who helped the day run smoothly and allow us to run all tests and still finish early.</t>
  </si>
  <si>
    <t>Fiesta XR4</t>
  </si>
  <si>
    <t>Celica</t>
  </si>
  <si>
    <t>L</t>
  </si>
  <si>
    <t>Escort</t>
  </si>
  <si>
    <t>Excel</t>
  </si>
  <si>
    <t>Commodore</t>
  </si>
  <si>
    <t>HRA</t>
  </si>
  <si>
    <t>VMCI</t>
  </si>
  <si>
    <t>FF</t>
  </si>
  <si>
    <t>The next VMC event scheduled for 2023 will be a Saturday Motorkhana on 27th May at Deniliquin run by DSCC.  Supp Regs will be available on the Victorian Motorkhana and Khanacross Facebook Group....</t>
  </si>
  <si>
    <t>Run 1 Anticlockwise</t>
  </si>
  <si>
    <t>Run 2 Clockwise</t>
  </si>
  <si>
    <t>Run 3 Groundhog Day 1</t>
  </si>
  <si>
    <t>Run 4 Groundhog Day 2</t>
  </si>
  <si>
    <t>Run 5 Groundhog Day 3</t>
  </si>
  <si>
    <t>Webb Declan</t>
  </si>
  <si>
    <t>Webb Mathew</t>
  </si>
  <si>
    <t>Charrett Nicholas</t>
  </si>
  <si>
    <t>Barber Michael</t>
  </si>
  <si>
    <t>Neilsen James</t>
  </si>
  <si>
    <t>Ware James</t>
  </si>
  <si>
    <t>Ware James (jnr)</t>
  </si>
  <si>
    <t>Arnold Riley</t>
  </si>
  <si>
    <t>Benbow Dallas</t>
  </si>
  <si>
    <t>Sefton Paul</t>
  </si>
  <si>
    <t>Driscoll Fletcher</t>
  </si>
  <si>
    <t>Pass Adam</t>
  </si>
  <si>
    <t>Towe Matilda</t>
  </si>
  <si>
    <t>Moore John</t>
  </si>
  <si>
    <t>Benbow Charlotte</t>
  </si>
  <si>
    <t>Charrett Keira</t>
  </si>
  <si>
    <t>MR2</t>
  </si>
  <si>
    <t>Cooper S R53</t>
  </si>
  <si>
    <t>TCCA</t>
  </si>
  <si>
    <t>WD</t>
  </si>
  <si>
    <r>
      <t xml:space="preserve">Rd4  - PAC G5  Khanacross  - Pakenham - Sunday 23rd April 2023     </t>
    </r>
    <r>
      <rPr>
        <b/>
        <i/>
        <sz val="24"/>
        <rFont val="Arial"/>
        <family val="2"/>
      </rPr>
      <t xml:space="preserve"> PROVISIONAL RESULTS</t>
    </r>
  </si>
  <si>
    <t>Cameron Jeff</t>
  </si>
  <si>
    <t>Batcheler David</t>
  </si>
  <si>
    <t>Wales Richard</t>
  </si>
  <si>
    <t>Datsun 160J</t>
  </si>
  <si>
    <t>Chandler Bradley</t>
  </si>
  <si>
    <t>Chandler Wesley</t>
  </si>
  <si>
    <t>Reid Stuart</t>
  </si>
  <si>
    <t>Sutherland Shane</t>
  </si>
  <si>
    <t>Bloomfield Alan</t>
  </si>
  <si>
    <t>Sutherland Bailey</t>
  </si>
  <si>
    <t>Dubbeld Gilbert</t>
  </si>
  <si>
    <t>Chandler Brianna</t>
  </si>
  <si>
    <t>Seidel Ari</t>
  </si>
  <si>
    <t>Chandler Hayley</t>
  </si>
  <si>
    <t>Chandler Ken</t>
  </si>
  <si>
    <t>Kealy Anthony</t>
  </si>
  <si>
    <t>Reid Alicia</t>
  </si>
  <si>
    <t>Chandler Aleisha</t>
  </si>
  <si>
    <t>Scott Doug</t>
  </si>
  <si>
    <t>Reid Holly</t>
  </si>
  <si>
    <t>Scott Lincoln</t>
  </si>
  <si>
    <t>excel</t>
  </si>
  <si>
    <t>Astra</t>
  </si>
  <si>
    <t>Lancer</t>
  </si>
  <si>
    <t>Elantra</t>
  </si>
  <si>
    <t>Camry</t>
  </si>
  <si>
    <t>Marriott Rose</t>
  </si>
  <si>
    <t>PU JIA</t>
  </si>
  <si>
    <t>Broekes Ben</t>
  </si>
  <si>
    <t>Dann Graham</t>
  </si>
  <si>
    <t>Dann Henry</t>
  </si>
  <si>
    <t>Longfield Connor</t>
  </si>
  <si>
    <t>McGill Seth</t>
  </si>
  <si>
    <t>Salmon Jeff</t>
  </si>
  <si>
    <t>Warnakula Rebecca</t>
  </si>
  <si>
    <t>Hayes Sophie</t>
  </si>
  <si>
    <t>francis Connor</t>
  </si>
  <si>
    <t>Cordia Nicole</t>
  </si>
  <si>
    <t>francis todd</t>
  </si>
  <si>
    <t>Cordia Austin</t>
  </si>
  <si>
    <t>commodore</t>
  </si>
  <si>
    <t>350Z</t>
  </si>
  <si>
    <t>celica</t>
  </si>
  <si>
    <t>Impreza</t>
  </si>
  <si>
    <t>Liberty</t>
  </si>
  <si>
    <t>Impreza RS</t>
  </si>
  <si>
    <t>PAC</t>
  </si>
  <si>
    <t>Merc 190e</t>
  </si>
  <si>
    <t>WRZ Sti</t>
  </si>
  <si>
    <t>Watson Paul</t>
  </si>
  <si>
    <t>Harrison Kevin</t>
  </si>
  <si>
    <t>Sppedway Falcon</t>
  </si>
  <si>
    <t>FFFF</t>
  </si>
  <si>
    <t>FFFFF</t>
  </si>
  <si>
    <t>Fiat x1/9</t>
  </si>
  <si>
    <t>Corolla</t>
  </si>
  <si>
    <t>Corolla wagon</t>
  </si>
  <si>
    <t>Mini Clubman</t>
  </si>
  <si>
    <t>The next Group 5 Non Speed event scheduled for 2023 will be a Sunday motorkhana run by VMCi at Parwan.  Supp Regs will available on the webpage / facebook very shortly....</t>
  </si>
  <si>
    <t>Thank you to all those who helped on the day who helped on the day as well as set up and pack up.</t>
  </si>
  <si>
    <t>DNS</t>
  </si>
  <si>
    <t>VMCi</t>
  </si>
  <si>
    <t>GMC</t>
  </si>
  <si>
    <t>TCCAV</t>
  </si>
  <si>
    <t>PIARC</t>
  </si>
  <si>
    <t>FCCV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</si>
</sst>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0"/>
      <name val="Arial"/>
    </font>
    <font>
      <sz val="10"/>
      <name val="Arial"/>
      <family val="2"/>
    </font>
    <font>
      <sz val="15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5"/>
      <name val="Arial"/>
      <family val="2"/>
    </font>
    <font>
      <b/>
      <i/>
      <sz val="24"/>
      <name val="Arial"/>
      <family val="2"/>
    </font>
    <font>
      <b/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6" fillId="0" borderId="0"/>
  </cellStyleXfs>
  <cellXfs count="13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2" fillId="0" borderId="28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22" fillId="0" borderId="33" xfId="0" applyFont="1" applyBorder="1" applyAlignment="1">
      <alignment horizontal="left"/>
    </xf>
    <xf numFmtId="0" fontId="23" fillId="0" borderId="31" xfId="0" applyFont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23" fillId="0" borderId="33" xfId="0" applyFont="1" applyBorder="1" applyAlignment="1">
      <alignment horizontal="left"/>
    </xf>
    <xf numFmtId="164" fontId="12" fillId="0" borderId="1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4" fillId="0" borderId="0" xfId="0" applyNumberFormat="1" applyFont="1"/>
    <xf numFmtId="164" fontId="5" fillId="0" borderId="0" xfId="0" applyNumberFormat="1" applyFont="1" applyAlignment="1">
      <alignment horizont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20" fillId="0" borderId="0" xfId="1" applyNumberFormat="1" applyFont="1" applyBorder="1" applyAlignment="1" applyProtection="1">
      <alignment horizontal="left"/>
    </xf>
    <xf numFmtId="164" fontId="17" fillId="0" borderId="0" xfId="1" applyNumberFormat="1" applyBorder="1" applyAlignment="1" applyProtection="1">
      <alignment horizontal="left"/>
    </xf>
    <xf numFmtId="164" fontId="3" fillId="0" borderId="0" xfId="0" applyNumberFormat="1" applyFont="1" applyAlignment="1">
      <alignment horizontal="center"/>
    </xf>
    <xf numFmtId="0" fontId="0" fillId="0" borderId="39" xfId="0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8" fillId="0" borderId="44" xfId="0" applyFont="1" applyBorder="1" applyAlignment="1">
      <alignment horizontal="center"/>
    </xf>
    <xf numFmtId="164" fontId="8" fillId="0" borderId="45" xfId="0" applyNumberFormat="1" applyFont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22" fillId="0" borderId="42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164" fontId="8" fillId="0" borderId="10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164" fontId="8" fillId="0" borderId="43" xfId="0" applyNumberFormat="1" applyFont="1" applyBorder="1" applyAlignment="1">
      <alignment horizontal="center" vertical="center"/>
    </xf>
    <xf numFmtId="164" fontId="9" fillId="0" borderId="38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0" borderId="37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164" fontId="11" fillId="0" borderId="41" xfId="0" applyNumberFormat="1" applyFont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29" xfId="0" applyFont="1" applyBorder="1" applyAlignment="1">
      <alignment horizontal="left"/>
    </xf>
    <xf numFmtId="164" fontId="8" fillId="0" borderId="29" xfId="0" applyNumberFormat="1" applyFont="1" applyBorder="1" applyAlignment="1">
      <alignment horizontal="center" vertical="center"/>
    </xf>
    <xf numFmtId="164" fontId="8" fillId="3" borderId="12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3" borderId="37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/>
    </xf>
    <xf numFmtId="164" fontId="11" fillId="3" borderId="13" xfId="0" applyNumberFormat="1" applyFont="1" applyFill="1" applyBorder="1" applyAlignment="1">
      <alignment horizontal="center" vertical="center"/>
    </xf>
    <xf numFmtId="164" fontId="9" fillId="3" borderId="1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1" applyFill="1" applyBorder="1" applyAlignment="1" applyProtection="1">
      <alignment horizontal="left"/>
    </xf>
    <xf numFmtId="0" fontId="17" fillId="0" borderId="0" xfId="1" applyBorder="1" applyAlignment="1" applyProtection="1">
      <alignment horizontal="left"/>
    </xf>
    <xf numFmtId="0" fontId="14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grpSp>
      <xdr:nvGrpSpPr>
        <xdr:cNvPr id="2" name="Group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12321" y="18505714"/>
          <a:ext cx="0" cy="0"/>
          <a:chOff x="1968" y="912"/>
          <a:chExt cx="240" cy="576"/>
        </a:xfrm>
      </xdr:grpSpPr>
      <xdr:sp macro="" textlink="">
        <xdr:nvSpPr>
          <xdr:cNvPr id="3" name="Line 8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1968" y="912"/>
            <a:ext cx="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AutoShape 9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016" y="864"/>
            <a:ext cx="144" cy="240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634999</xdr:colOff>
      <xdr:row>0</xdr:row>
      <xdr:rowOff>141174</xdr:rowOff>
    </xdr:from>
    <xdr:to>
      <xdr:col>21</xdr:col>
      <xdr:colOff>559404</xdr:colOff>
      <xdr:row>0</xdr:row>
      <xdr:rowOff>891341</xdr:rowOff>
    </xdr:to>
    <xdr:pic>
      <xdr:nvPicPr>
        <xdr:cNvPr id="5" name="Picture 39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8249" y="141174"/>
          <a:ext cx="2104572" cy="75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grpSp>
      <xdr:nvGrpSpPr>
        <xdr:cNvPr id="7" name="Group 1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612321" y="18260786"/>
          <a:ext cx="0" cy="0"/>
          <a:chOff x="1968" y="912"/>
          <a:chExt cx="240" cy="576"/>
        </a:xfrm>
      </xdr:grpSpPr>
      <xdr:sp macro="" textlink="">
        <xdr:nvSpPr>
          <xdr:cNvPr id="8" name="Line 18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1968" y="912"/>
            <a:ext cx="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AutoShape 19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016" y="864"/>
            <a:ext cx="144" cy="240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grpSp>
      <xdr:nvGrpSpPr>
        <xdr:cNvPr id="10" name="Group 17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612321" y="18260786"/>
          <a:ext cx="0" cy="0"/>
          <a:chOff x="1968" y="912"/>
          <a:chExt cx="240" cy="576"/>
        </a:xfrm>
      </xdr:grpSpPr>
      <xdr:sp macro="" textlink="">
        <xdr:nvSpPr>
          <xdr:cNvPr id="11" name="Line 18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1968" y="912"/>
            <a:ext cx="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AutoShape 19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016" y="864"/>
            <a:ext cx="144" cy="240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0</xdr:col>
      <xdr:colOff>285750</xdr:colOff>
      <xdr:row>0</xdr:row>
      <xdr:rowOff>111438</xdr:rowOff>
    </xdr:from>
    <xdr:to>
      <xdr:col>1</xdr:col>
      <xdr:colOff>582084</xdr:colOff>
      <xdr:row>0</xdr:row>
      <xdr:rowOff>1014942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7C956204-0588-86CF-2209-E11C0958B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38"/>
          <a:ext cx="910167" cy="903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grpSp>
      <xdr:nvGrpSpPr>
        <xdr:cNvPr id="2" name="Group 7">
          <a:extLst>
            <a:ext uri="{FF2B5EF4-FFF2-40B4-BE49-F238E27FC236}">
              <a16:creationId xmlns:a16="http://schemas.microsoft.com/office/drawing/2014/main" xmlns="" id="{FA3647A8-787F-48BF-89D3-757DA8E898AF}"/>
            </a:ext>
          </a:extLst>
        </xdr:cNvPr>
        <xdr:cNvGrpSpPr>
          <a:grpSpLocks/>
        </xdr:cNvGrpSpPr>
      </xdr:nvGrpSpPr>
      <xdr:grpSpPr bwMode="auto">
        <a:xfrm>
          <a:off x="612321" y="18505714"/>
          <a:ext cx="0" cy="0"/>
          <a:chOff x="1968" y="912"/>
          <a:chExt cx="240" cy="576"/>
        </a:xfrm>
      </xdr:grpSpPr>
      <xdr:sp macro="" textlink="">
        <xdr:nvSpPr>
          <xdr:cNvPr id="3" name="Line 8">
            <a:extLst>
              <a:ext uri="{FF2B5EF4-FFF2-40B4-BE49-F238E27FC236}">
                <a16:creationId xmlns:a16="http://schemas.microsoft.com/office/drawing/2014/main" xmlns="" id="{B0E0FCB0-4EB0-174D-9E90-F6E8C4159FF2}"/>
              </a:ext>
            </a:extLst>
          </xdr:cNvPr>
          <xdr:cNvSpPr>
            <a:spLocks noChangeShapeType="1"/>
          </xdr:cNvSpPr>
        </xdr:nvSpPr>
        <xdr:spPr bwMode="auto">
          <a:xfrm>
            <a:off x="1968" y="912"/>
            <a:ext cx="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AutoShape 9">
            <a:extLst>
              <a:ext uri="{FF2B5EF4-FFF2-40B4-BE49-F238E27FC236}">
                <a16:creationId xmlns:a16="http://schemas.microsoft.com/office/drawing/2014/main" xmlns="" id="{3CD4D2C9-AD5A-6BCB-255A-327CFA9D0271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016" y="864"/>
            <a:ext cx="144" cy="240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634999</xdr:colOff>
      <xdr:row>0</xdr:row>
      <xdr:rowOff>141174</xdr:rowOff>
    </xdr:from>
    <xdr:to>
      <xdr:col>21</xdr:col>
      <xdr:colOff>559404</xdr:colOff>
      <xdr:row>0</xdr:row>
      <xdr:rowOff>891341</xdr:rowOff>
    </xdr:to>
    <xdr:pic>
      <xdr:nvPicPr>
        <xdr:cNvPr id="5" name="Picture 39">
          <a:extLst>
            <a:ext uri="{FF2B5EF4-FFF2-40B4-BE49-F238E27FC236}">
              <a16:creationId xmlns:a16="http://schemas.microsoft.com/office/drawing/2014/main" xmlns="" id="{641501E0-0BE7-4B53-846A-6E120C49C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3799" y="141174"/>
          <a:ext cx="2105630" cy="75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grpSp>
      <xdr:nvGrpSpPr>
        <xdr:cNvPr id="6" name="Group 17">
          <a:extLst>
            <a:ext uri="{FF2B5EF4-FFF2-40B4-BE49-F238E27FC236}">
              <a16:creationId xmlns:a16="http://schemas.microsoft.com/office/drawing/2014/main" xmlns="" id="{7DEEBF01-9B3B-4E03-8802-6D7CDDD05609}"/>
            </a:ext>
          </a:extLst>
        </xdr:cNvPr>
        <xdr:cNvGrpSpPr>
          <a:grpSpLocks/>
        </xdr:cNvGrpSpPr>
      </xdr:nvGrpSpPr>
      <xdr:grpSpPr bwMode="auto">
        <a:xfrm>
          <a:off x="612321" y="18260786"/>
          <a:ext cx="0" cy="0"/>
          <a:chOff x="1968" y="912"/>
          <a:chExt cx="240" cy="576"/>
        </a:xfrm>
      </xdr:grpSpPr>
      <xdr:sp macro="" textlink="">
        <xdr:nvSpPr>
          <xdr:cNvPr id="7" name="Line 18">
            <a:extLst>
              <a:ext uri="{FF2B5EF4-FFF2-40B4-BE49-F238E27FC236}">
                <a16:creationId xmlns:a16="http://schemas.microsoft.com/office/drawing/2014/main" xmlns="" id="{6A32905A-2425-B74C-CF5F-FB18E1E78707}"/>
              </a:ext>
            </a:extLst>
          </xdr:cNvPr>
          <xdr:cNvSpPr>
            <a:spLocks noChangeShapeType="1"/>
          </xdr:cNvSpPr>
        </xdr:nvSpPr>
        <xdr:spPr bwMode="auto">
          <a:xfrm>
            <a:off x="1968" y="912"/>
            <a:ext cx="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AutoShape 19">
            <a:extLst>
              <a:ext uri="{FF2B5EF4-FFF2-40B4-BE49-F238E27FC236}">
                <a16:creationId xmlns:a16="http://schemas.microsoft.com/office/drawing/2014/main" xmlns="" id="{E956C0AF-183A-E6CC-FB1B-04237997A363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016" y="864"/>
            <a:ext cx="144" cy="240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grpSp>
      <xdr:nvGrpSpPr>
        <xdr:cNvPr id="9" name="Group 17">
          <a:extLst>
            <a:ext uri="{FF2B5EF4-FFF2-40B4-BE49-F238E27FC236}">
              <a16:creationId xmlns:a16="http://schemas.microsoft.com/office/drawing/2014/main" xmlns="" id="{08D06546-6A43-4A04-84FB-0BF04061BDB0}"/>
            </a:ext>
          </a:extLst>
        </xdr:cNvPr>
        <xdr:cNvGrpSpPr>
          <a:grpSpLocks/>
        </xdr:cNvGrpSpPr>
      </xdr:nvGrpSpPr>
      <xdr:grpSpPr bwMode="auto">
        <a:xfrm>
          <a:off x="612321" y="18260786"/>
          <a:ext cx="0" cy="0"/>
          <a:chOff x="1968" y="912"/>
          <a:chExt cx="240" cy="576"/>
        </a:xfrm>
      </xdr:grpSpPr>
      <xdr:sp macro="" textlink="">
        <xdr:nvSpPr>
          <xdr:cNvPr id="10" name="Line 18">
            <a:extLst>
              <a:ext uri="{FF2B5EF4-FFF2-40B4-BE49-F238E27FC236}">
                <a16:creationId xmlns:a16="http://schemas.microsoft.com/office/drawing/2014/main" xmlns="" id="{B52BA68B-A3AF-1A6A-BC5C-319C83F7C835}"/>
              </a:ext>
            </a:extLst>
          </xdr:cNvPr>
          <xdr:cNvSpPr>
            <a:spLocks noChangeShapeType="1"/>
          </xdr:cNvSpPr>
        </xdr:nvSpPr>
        <xdr:spPr bwMode="auto">
          <a:xfrm>
            <a:off x="1968" y="912"/>
            <a:ext cx="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AutoShape 19">
            <a:extLst>
              <a:ext uri="{FF2B5EF4-FFF2-40B4-BE49-F238E27FC236}">
                <a16:creationId xmlns:a16="http://schemas.microsoft.com/office/drawing/2014/main" xmlns="" id="{889BDF56-543E-E072-417C-4FF43CF58BC6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016" y="864"/>
            <a:ext cx="144" cy="240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0</xdr:col>
      <xdr:colOff>285750</xdr:colOff>
      <xdr:row>0</xdr:row>
      <xdr:rowOff>111438</xdr:rowOff>
    </xdr:from>
    <xdr:to>
      <xdr:col>1</xdr:col>
      <xdr:colOff>582084</xdr:colOff>
      <xdr:row>0</xdr:row>
      <xdr:rowOff>1014942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6F932E6F-8787-4BF0-9398-E6CE5798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38"/>
          <a:ext cx="905934" cy="903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grpSp>
      <xdr:nvGrpSpPr>
        <xdr:cNvPr id="2" name="Group 7">
          <a:extLst>
            <a:ext uri="{FF2B5EF4-FFF2-40B4-BE49-F238E27FC236}">
              <a16:creationId xmlns:a16="http://schemas.microsoft.com/office/drawing/2014/main" xmlns="" id="{DBD92084-DB95-4126-BA35-91129CFCF82A}"/>
            </a:ext>
          </a:extLst>
        </xdr:cNvPr>
        <xdr:cNvGrpSpPr>
          <a:grpSpLocks/>
        </xdr:cNvGrpSpPr>
      </xdr:nvGrpSpPr>
      <xdr:grpSpPr bwMode="auto">
        <a:xfrm>
          <a:off x="612321" y="18505714"/>
          <a:ext cx="0" cy="0"/>
          <a:chOff x="1968" y="912"/>
          <a:chExt cx="240" cy="576"/>
        </a:xfrm>
      </xdr:grpSpPr>
      <xdr:sp macro="" textlink="">
        <xdr:nvSpPr>
          <xdr:cNvPr id="3" name="Line 8">
            <a:extLst>
              <a:ext uri="{FF2B5EF4-FFF2-40B4-BE49-F238E27FC236}">
                <a16:creationId xmlns:a16="http://schemas.microsoft.com/office/drawing/2014/main" xmlns="" id="{D0079A79-2A12-6561-3EA3-E3C43FADD6DA}"/>
              </a:ext>
            </a:extLst>
          </xdr:cNvPr>
          <xdr:cNvSpPr>
            <a:spLocks noChangeShapeType="1"/>
          </xdr:cNvSpPr>
        </xdr:nvSpPr>
        <xdr:spPr bwMode="auto">
          <a:xfrm>
            <a:off x="1968" y="912"/>
            <a:ext cx="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AutoShape 9">
            <a:extLst>
              <a:ext uri="{FF2B5EF4-FFF2-40B4-BE49-F238E27FC236}">
                <a16:creationId xmlns:a16="http://schemas.microsoft.com/office/drawing/2014/main" xmlns="" id="{1892B6FD-BBC1-DE74-C688-F7C5F63F60A4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016" y="864"/>
            <a:ext cx="144" cy="240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634999</xdr:colOff>
      <xdr:row>0</xdr:row>
      <xdr:rowOff>141174</xdr:rowOff>
    </xdr:from>
    <xdr:to>
      <xdr:col>21</xdr:col>
      <xdr:colOff>559404</xdr:colOff>
      <xdr:row>0</xdr:row>
      <xdr:rowOff>891341</xdr:rowOff>
    </xdr:to>
    <xdr:pic>
      <xdr:nvPicPr>
        <xdr:cNvPr id="5" name="Picture 39">
          <a:extLst>
            <a:ext uri="{FF2B5EF4-FFF2-40B4-BE49-F238E27FC236}">
              <a16:creationId xmlns:a16="http://schemas.microsoft.com/office/drawing/2014/main" xmlns="" id="{DD5C7F1B-F6F4-41D6-9B81-D9C3CD5CD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3799" y="141174"/>
          <a:ext cx="2105630" cy="75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grpSp>
      <xdr:nvGrpSpPr>
        <xdr:cNvPr id="6" name="Group 17">
          <a:extLst>
            <a:ext uri="{FF2B5EF4-FFF2-40B4-BE49-F238E27FC236}">
              <a16:creationId xmlns:a16="http://schemas.microsoft.com/office/drawing/2014/main" xmlns="" id="{13A0E692-E5F4-4173-B4CC-DD48661C9BB4}"/>
            </a:ext>
          </a:extLst>
        </xdr:cNvPr>
        <xdr:cNvGrpSpPr>
          <a:grpSpLocks/>
        </xdr:cNvGrpSpPr>
      </xdr:nvGrpSpPr>
      <xdr:grpSpPr bwMode="auto">
        <a:xfrm>
          <a:off x="612321" y="18260786"/>
          <a:ext cx="0" cy="0"/>
          <a:chOff x="1968" y="912"/>
          <a:chExt cx="240" cy="576"/>
        </a:xfrm>
      </xdr:grpSpPr>
      <xdr:sp macro="" textlink="">
        <xdr:nvSpPr>
          <xdr:cNvPr id="7" name="Line 18">
            <a:extLst>
              <a:ext uri="{FF2B5EF4-FFF2-40B4-BE49-F238E27FC236}">
                <a16:creationId xmlns:a16="http://schemas.microsoft.com/office/drawing/2014/main" xmlns="" id="{4C80174B-43C8-E4C9-4D44-0A70D5B0380A}"/>
              </a:ext>
            </a:extLst>
          </xdr:cNvPr>
          <xdr:cNvSpPr>
            <a:spLocks noChangeShapeType="1"/>
          </xdr:cNvSpPr>
        </xdr:nvSpPr>
        <xdr:spPr bwMode="auto">
          <a:xfrm>
            <a:off x="1968" y="912"/>
            <a:ext cx="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AutoShape 19">
            <a:extLst>
              <a:ext uri="{FF2B5EF4-FFF2-40B4-BE49-F238E27FC236}">
                <a16:creationId xmlns:a16="http://schemas.microsoft.com/office/drawing/2014/main" xmlns="" id="{6411865B-1F37-504E-2607-18E09A2429BE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016" y="864"/>
            <a:ext cx="144" cy="240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grpSp>
      <xdr:nvGrpSpPr>
        <xdr:cNvPr id="9" name="Group 17">
          <a:extLst>
            <a:ext uri="{FF2B5EF4-FFF2-40B4-BE49-F238E27FC236}">
              <a16:creationId xmlns:a16="http://schemas.microsoft.com/office/drawing/2014/main" xmlns="" id="{33D4F3AA-B54D-40C2-B562-326B61B1A089}"/>
            </a:ext>
          </a:extLst>
        </xdr:cNvPr>
        <xdr:cNvGrpSpPr>
          <a:grpSpLocks/>
        </xdr:cNvGrpSpPr>
      </xdr:nvGrpSpPr>
      <xdr:grpSpPr bwMode="auto">
        <a:xfrm>
          <a:off x="612321" y="18260786"/>
          <a:ext cx="0" cy="0"/>
          <a:chOff x="1968" y="912"/>
          <a:chExt cx="240" cy="576"/>
        </a:xfrm>
      </xdr:grpSpPr>
      <xdr:sp macro="" textlink="">
        <xdr:nvSpPr>
          <xdr:cNvPr id="10" name="Line 18">
            <a:extLst>
              <a:ext uri="{FF2B5EF4-FFF2-40B4-BE49-F238E27FC236}">
                <a16:creationId xmlns:a16="http://schemas.microsoft.com/office/drawing/2014/main" xmlns="" id="{AFD47D92-B2F6-1FC3-9DCC-D048D2F1C067}"/>
              </a:ext>
            </a:extLst>
          </xdr:cNvPr>
          <xdr:cNvSpPr>
            <a:spLocks noChangeShapeType="1"/>
          </xdr:cNvSpPr>
        </xdr:nvSpPr>
        <xdr:spPr bwMode="auto">
          <a:xfrm>
            <a:off x="1968" y="912"/>
            <a:ext cx="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AutoShape 19">
            <a:extLst>
              <a:ext uri="{FF2B5EF4-FFF2-40B4-BE49-F238E27FC236}">
                <a16:creationId xmlns:a16="http://schemas.microsoft.com/office/drawing/2014/main" xmlns="" id="{E15E6C27-EB36-7199-5860-D29BF70E4A0D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016" y="864"/>
            <a:ext cx="144" cy="240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0</xdr:col>
      <xdr:colOff>285750</xdr:colOff>
      <xdr:row>0</xdr:row>
      <xdr:rowOff>111438</xdr:rowOff>
    </xdr:from>
    <xdr:to>
      <xdr:col>1</xdr:col>
      <xdr:colOff>582084</xdr:colOff>
      <xdr:row>0</xdr:row>
      <xdr:rowOff>1014942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11485322-D11A-4C40-AE5C-6C8CACE3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38"/>
          <a:ext cx="905934" cy="903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groups/260324797429552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motorsport.org.au/" TargetMode="External"/><Relationship Id="rId1" Type="http://schemas.openxmlformats.org/officeDocument/2006/relationships/hyperlink" Target="http://www.motorkhanavic.com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fcc.com.au/group-5/" TargetMode="External"/><Relationship Id="rId4" Type="http://schemas.openxmlformats.org/officeDocument/2006/relationships/hyperlink" Target="mailto:mccarthy1140@bigpond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groups/260324797429552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motorsport.org.au/" TargetMode="External"/><Relationship Id="rId1" Type="http://schemas.openxmlformats.org/officeDocument/2006/relationships/hyperlink" Target="http://www.motorkhanavic.com.au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ffcc.com.au/group-5/" TargetMode="External"/><Relationship Id="rId4" Type="http://schemas.openxmlformats.org/officeDocument/2006/relationships/hyperlink" Target="mailto:mccarthy1140@bigpond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groups/260324797429552/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motorsport.org.au/" TargetMode="External"/><Relationship Id="rId1" Type="http://schemas.openxmlformats.org/officeDocument/2006/relationships/hyperlink" Target="http://www.motorkhanavic.com.au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ffcc.com.au/group-5/" TargetMode="External"/><Relationship Id="rId4" Type="http://schemas.openxmlformats.org/officeDocument/2006/relationships/hyperlink" Target="mailto:mccarthy1140@bigpon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5"/>
  <sheetViews>
    <sheetView tabSelected="1" zoomScale="70" zoomScaleNormal="70" workbookViewId="0">
      <pane ySplit="3" topLeftCell="A25" activePane="bottomLeft" state="frozen"/>
      <selection pane="bottomLeft" activeCell="T46" sqref="T46"/>
    </sheetView>
  </sheetViews>
  <sheetFormatPr defaultColWidth="9.140625" defaultRowHeight="14.25" x14ac:dyDescent="0.2"/>
  <cols>
    <col min="1" max="1" width="9.140625" style="7"/>
    <col min="2" max="2" width="9.28515625" style="7" customWidth="1"/>
    <col min="3" max="3" width="7.5703125" style="7" customWidth="1"/>
    <col min="4" max="4" width="25.7109375" style="8" bestFit="1" customWidth="1"/>
    <col min="5" max="5" width="13.85546875" style="7" customWidth="1"/>
    <col min="6" max="6" width="19.42578125" style="7" customWidth="1"/>
    <col min="7" max="7" width="11.28515625" style="66" customWidth="1"/>
    <col min="8" max="8" width="7.7109375" style="7" customWidth="1"/>
    <col min="9" max="9" width="10.7109375" style="66" customWidth="1"/>
    <col min="10" max="10" width="7.7109375" style="7" customWidth="1"/>
    <col min="11" max="11" width="12.140625" style="7" customWidth="1"/>
    <col min="12" max="12" width="7.7109375" style="7" customWidth="1"/>
    <col min="13" max="13" width="10.42578125" style="7" bestFit="1" customWidth="1"/>
    <col min="14" max="14" width="7.7109375" style="7" customWidth="1"/>
    <col min="15" max="15" width="10.85546875" style="7" customWidth="1"/>
    <col min="16" max="16" width="7.7109375" style="7" customWidth="1"/>
    <col min="17" max="17" width="12.140625" style="7" bestFit="1" customWidth="1"/>
    <col min="18" max="18" width="7.7109375" style="9" customWidth="1"/>
    <col min="19" max="19" width="9.85546875" style="7" customWidth="1"/>
    <col min="20" max="20" width="11.85546875" style="7" customWidth="1"/>
    <col min="21" max="21" width="11" style="7" customWidth="1"/>
    <col min="22" max="16384" width="9.140625" style="7"/>
  </cols>
  <sheetData>
    <row r="1" spans="1:22" s="5" customFormat="1" ht="99.75" customHeight="1" thickBot="1" x14ac:dyDescent="0.45">
      <c r="A1" s="130" t="s">
        <v>81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s="1" customFormat="1" ht="45" customHeight="1" x14ac:dyDescent="0.25">
      <c r="A2" s="124" t="s">
        <v>12</v>
      </c>
      <c r="B2" s="131" t="s">
        <v>15</v>
      </c>
      <c r="C2" s="133" t="s">
        <v>7</v>
      </c>
      <c r="D2" s="124" t="s">
        <v>5</v>
      </c>
      <c r="E2" s="124" t="s">
        <v>1</v>
      </c>
      <c r="F2" s="124" t="s">
        <v>0</v>
      </c>
      <c r="G2" s="124" t="s">
        <v>56</v>
      </c>
      <c r="H2" s="124"/>
      <c r="I2" s="124" t="s">
        <v>57</v>
      </c>
      <c r="J2" s="124"/>
      <c r="K2" s="124" t="s">
        <v>58</v>
      </c>
      <c r="L2" s="124"/>
      <c r="M2" s="124" t="s">
        <v>59</v>
      </c>
      <c r="N2" s="124"/>
      <c r="O2" s="124" t="s">
        <v>60</v>
      </c>
      <c r="P2" s="124"/>
      <c r="Q2" s="135" t="s">
        <v>10</v>
      </c>
      <c r="R2" s="137" t="s">
        <v>3</v>
      </c>
      <c r="S2" s="124" t="s">
        <v>11</v>
      </c>
      <c r="T2" s="124" t="s">
        <v>14</v>
      </c>
      <c r="U2" s="124" t="s">
        <v>13</v>
      </c>
      <c r="V2" s="124" t="s">
        <v>16</v>
      </c>
    </row>
    <row r="3" spans="1:22" s="1" customFormat="1" ht="19.5" thickBot="1" x14ac:dyDescent="0.3">
      <c r="A3" s="125"/>
      <c r="B3" s="132"/>
      <c r="C3" s="134"/>
      <c r="D3" s="125"/>
      <c r="E3" s="125"/>
      <c r="F3" s="125"/>
      <c r="G3" s="56" t="s">
        <v>8</v>
      </c>
      <c r="H3" s="13" t="s">
        <v>9</v>
      </c>
      <c r="I3" s="56" t="s">
        <v>8</v>
      </c>
      <c r="J3" s="13" t="s">
        <v>9</v>
      </c>
      <c r="K3" s="12" t="s">
        <v>8</v>
      </c>
      <c r="L3" s="13" t="s">
        <v>9</v>
      </c>
      <c r="M3" s="12" t="s">
        <v>8</v>
      </c>
      <c r="N3" s="13" t="s">
        <v>9</v>
      </c>
      <c r="O3" s="12" t="s">
        <v>8</v>
      </c>
      <c r="P3" s="13" t="s">
        <v>9</v>
      </c>
      <c r="Q3" s="136"/>
      <c r="R3" s="138"/>
      <c r="S3" s="125"/>
      <c r="T3" s="125"/>
      <c r="U3" s="125"/>
      <c r="V3" s="125"/>
    </row>
    <row r="4" spans="1:22" s="1" customFormat="1" ht="20.100000000000001" customHeight="1" x14ac:dyDescent="0.3">
      <c r="A4" s="28" t="s">
        <v>2</v>
      </c>
      <c r="B4" s="28" t="s">
        <v>2</v>
      </c>
      <c r="C4" s="51">
        <v>5</v>
      </c>
      <c r="D4" s="46" t="s">
        <v>62</v>
      </c>
      <c r="E4" s="23" t="s">
        <v>53</v>
      </c>
      <c r="F4" s="23" t="s">
        <v>139</v>
      </c>
      <c r="G4" s="59">
        <v>41.219000000000001</v>
      </c>
      <c r="H4" s="88"/>
      <c r="I4" s="69">
        <v>38.396999999999998</v>
      </c>
      <c r="J4" s="88"/>
      <c r="K4" s="69">
        <v>50.258000000000003</v>
      </c>
      <c r="L4" s="88"/>
      <c r="M4" s="69">
        <v>46.496000000000002</v>
      </c>
      <c r="N4" s="88"/>
      <c r="O4" s="69">
        <v>50.89</v>
      </c>
      <c r="P4" s="88" t="s">
        <v>17</v>
      </c>
      <c r="Q4" s="89">
        <f t="shared" ref="Q4:Q35" si="0">SUM(G4:P4)</f>
        <v>227.26</v>
      </c>
      <c r="R4" s="25">
        <v>1</v>
      </c>
      <c r="S4" s="25">
        <v>3</v>
      </c>
      <c r="T4" s="100">
        <f t="shared" ref="T4:T13" si="1">Q4*0.95</f>
        <v>215.89699999999999</v>
      </c>
      <c r="U4" s="25">
        <v>8</v>
      </c>
      <c r="V4" s="25">
        <v>9</v>
      </c>
    </row>
    <row r="5" spans="1:22" s="1" customFormat="1" ht="20.100000000000001" customHeight="1" x14ac:dyDescent="0.3">
      <c r="A5" s="44" t="s">
        <v>2</v>
      </c>
      <c r="B5" s="44" t="s">
        <v>2</v>
      </c>
      <c r="C5" s="40">
        <v>4</v>
      </c>
      <c r="D5" s="55" t="s">
        <v>63</v>
      </c>
      <c r="E5" s="41" t="s">
        <v>6</v>
      </c>
      <c r="F5" s="41" t="s">
        <v>46</v>
      </c>
      <c r="G5" s="59">
        <v>41.185000000000002</v>
      </c>
      <c r="H5" s="88"/>
      <c r="I5" s="69">
        <v>38.927999999999997</v>
      </c>
      <c r="J5" s="88"/>
      <c r="K5" s="69">
        <v>52.176000000000002</v>
      </c>
      <c r="L5" s="88"/>
      <c r="M5" s="69">
        <v>48.146999999999998</v>
      </c>
      <c r="N5" s="88"/>
      <c r="O5" s="69">
        <v>47.378999999999998</v>
      </c>
      <c r="P5" s="88"/>
      <c r="Q5" s="89">
        <f t="shared" si="0"/>
        <v>227.81499999999997</v>
      </c>
      <c r="R5" s="42">
        <v>2</v>
      </c>
      <c r="S5" s="42">
        <v>4</v>
      </c>
      <c r="T5" s="103">
        <f t="shared" si="1"/>
        <v>216.42424999999997</v>
      </c>
      <c r="U5" s="42">
        <v>9</v>
      </c>
      <c r="V5" s="42">
        <v>6</v>
      </c>
    </row>
    <row r="6" spans="1:22" s="1" customFormat="1" ht="20.100000000000001" customHeight="1" x14ac:dyDescent="0.3">
      <c r="A6" s="44" t="s">
        <v>2</v>
      </c>
      <c r="B6" s="44" t="s">
        <v>2</v>
      </c>
      <c r="C6" s="40">
        <v>7</v>
      </c>
      <c r="D6" s="55" t="s">
        <v>64</v>
      </c>
      <c r="E6" s="41" t="s">
        <v>128</v>
      </c>
      <c r="F6" s="41" t="s">
        <v>77</v>
      </c>
      <c r="G6" s="59">
        <v>41.648000000000003</v>
      </c>
      <c r="H6" s="88"/>
      <c r="I6" s="69">
        <v>38.539000000000001</v>
      </c>
      <c r="J6" s="88"/>
      <c r="K6" s="69">
        <v>51.374000000000002</v>
      </c>
      <c r="L6" s="88"/>
      <c r="M6" s="69">
        <v>48.451000000000001</v>
      </c>
      <c r="N6" s="88"/>
      <c r="O6" s="69">
        <v>48.220999999999997</v>
      </c>
      <c r="P6" s="88"/>
      <c r="Q6" s="89">
        <f t="shared" si="0"/>
        <v>228.233</v>
      </c>
      <c r="R6" s="42">
        <v>3</v>
      </c>
      <c r="S6" s="42">
        <v>5</v>
      </c>
      <c r="T6" s="103">
        <f t="shared" si="1"/>
        <v>216.82135</v>
      </c>
      <c r="U6" s="42">
        <v>10</v>
      </c>
      <c r="V6" s="42">
        <v>4</v>
      </c>
    </row>
    <row r="7" spans="1:22" s="1" customFormat="1" ht="20.100000000000001" customHeight="1" x14ac:dyDescent="0.3">
      <c r="A7" s="44" t="s">
        <v>2</v>
      </c>
      <c r="B7" s="44" t="s">
        <v>2</v>
      </c>
      <c r="C7" s="40">
        <v>13</v>
      </c>
      <c r="D7" s="55" t="s">
        <v>65</v>
      </c>
      <c r="E7" s="41" t="s">
        <v>53</v>
      </c>
      <c r="F7" s="41" t="s">
        <v>139</v>
      </c>
      <c r="G7" s="59">
        <v>42.296999999999997</v>
      </c>
      <c r="H7" s="88"/>
      <c r="I7" s="69">
        <v>37.784999999999997</v>
      </c>
      <c r="J7" s="88"/>
      <c r="K7" s="69">
        <v>51.802999999999997</v>
      </c>
      <c r="L7" s="88"/>
      <c r="M7" s="69">
        <v>48.932000000000002</v>
      </c>
      <c r="N7" s="88"/>
      <c r="O7" s="69">
        <v>48.348999999999997</v>
      </c>
      <c r="P7" s="88"/>
      <c r="Q7" s="89">
        <f t="shared" si="0"/>
        <v>229.166</v>
      </c>
      <c r="R7" s="42">
        <v>4</v>
      </c>
      <c r="S7" s="42">
        <v>6</v>
      </c>
      <c r="T7" s="103">
        <f t="shared" si="1"/>
        <v>217.70769999999999</v>
      </c>
      <c r="U7" s="42">
        <v>11</v>
      </c>
      <c r="V7" s="42">
        <v>3</v>
      </c>
    </row>
    <row r="8" spans="1:22" s="1" customFormat="1" ht="20.100000000000001" customHeight="1" x14ac:dyDescent="0.3">
      <c r="A8" s="44" t="s">
        <v>2</v>
      </c>
      <c r="B8" s="44" t="s">
        <v>2</v>
      </c>
      <c r="C8" s="40">
        <v>6</v>
      </c>
      <c r="D8" s="55" t="s">
        <v>66</v>
      </c>
      <c r="E8" s="41" t="s">
        <v>6</v>
      </c>
      <c r="F8" s="41" t="s">
        <v>46</v>
      </c>
      <c r="G8" s="59">
        <v>40.645000000000003</v>
      </c>
      <c r="H8" s="88"/>
      <c r="I8" s="69">
        <v>37.39</v>
      </c>
      <c r="J8" s="88"/>
      <c r="K8" s="116">
        <v>53.17</v>
      </c>
      <c r="L8" s="88"/>
      <c r="M8" s="69">
        <v>50.228000000000002</v>
      </c>
      <c r="N8" s="88"/>
      <c r="O8" s="69">
        <v>47.854999999999997</v>
      </c>
      <c r="P8" s="88"/>
      <c r="Q8" s="89">
        <f t="shared" si="0"/>
        <v>229.28799999999998</v>
      </c>
      <c r="R8" s="42">
        <v>5</v>
      </c>
      <c r="S8" s="42">
        <v>7</v>
      </c>
      <c r="T8" s="103">
        <f t="shared" si="1"/>
        <v>217.82359999999997</v>
      </c>
      <c r="U8" s="42">
        <v>12</v>
      </c>
      <c r="V8" s="42">
        <v>2</v>
      </c>
    </row>
    <row r="9" spans="1:22" s="1" customFormat="1" ht="20.100000000000001" customHeight="1" x14ac:dyDescent="0.3">
      <c r="A9" s="44" t="s">
        <v>2</v>
      </c>
      <c r="B9" s="44" t="s">
        <v>2</v>
      </c>
      <c r="C9" s="45">
        <v>12</v>
      </c>
      <c r="D9" s="55" t="s">
        <v>72</v>
      </c>
      <c r="E9" s="41" t="s">
        <v>6</v>
      </c>
      <c r="F9" s="41" t="s">
        <v>46</v>
      </c>
      <c r="G9" s="59">
        <v>50.75</v>
      </c>
      <c r="H9" s="88" t="s">
        <v>80</v>
      </c>
      <c r="I9" s="69">
        <v>40.408000000000001</v>
      </c>
      <c r="J9" s="88"/>
      <c r="K9" s="69">
        <v>50.920999999999999</v>
      </c>
      <c r="L9" s="88"/>
      <c r="M9" s="69">
        <v>48.566000000000003</v>
      </c>
      <c r="N9" s="88"/>
      <c r="O9" s="69">
        <v>47.350999999999999</v>
      </c>
      <c r="P9" s="88"/>
      <c r="Q9" s="89">
        <f t="shared" si="0"/>
        <v>237.99600000000001</v>
      </c>
      <c r="R9" s="42">
        <v>6</v>
      </c>
      <c r="S9" s="42">
        <v>12</v>
      </c>
      <c r="T9" s="105">
        <f t="shared" si="1"/>
        <v>226.09620000000001</v>
      </c>
      <c r="U9" s="42">
        <v>20</v>
      </c>
      <c r="V9" s="42">
        <v>1</v>
      </c>
    </row>
    <row r="10" spans="1:22" s="1" customFormat="1" ht="20.100000000000001" customHeight="1" x14ac:dyDescent="0.3">
      <c r="A10" s="44" t="s">
        <v>2</v>
      </c>
      <c r="B10" s="30" t="s">
        <v>2</v>
      </c>
      <c r="C10" s="40">
        <v>1</v>
      </c>
      <c r="D10" s="55" t="s">
        <v>68</v>
      </c>
      <c r="E10" s="41" t="s">
        <v>143</v>
      </c>
      <c r="F10" s="41" t="s">
        <v>78</v>
      </c>
      <c r="G10" s="59">
        <v>44.030999999999999</v>
      </c>
      <c r="H10" s="88"/>
      <c r="I10" s="69">
        <v>44.186999999999998</v>
      </c>
      <c r="J10" s="88"/>
      <c r="K10" s="69">
        <v>55.405999999999999</v>
      </c>
      <c r="L10" s="88"/>
      <c r="M10" s="69">
        <v>53.579000000000001</v>
      </c>
      <c r="N10" s="88"/>
      <c r="O10" s="69">
        <v>52.25</v>
      </c>
      <c r="P10" s="88"/>
      <c r="Q10" s="89">
        <f t="shared" si="0"/>
        <v>249.453</v>
      </c>
      <c r="R10" s="42">
        <v>7</v>
      </c>
      <c r="S10" s="42">
        <v>20</v>
      </c>
      <c r="T10" s="103">
        <f t="shared" si="1"/>
        <v>236.98034999999999</v>
      </c>
      <c r="U10" s="42">
        <v>28</v>
      </c>
      <c r="V10" s="42"/>
    </row>
    <row r="11" spans="1:22" s="1" customFormat="1" ht="20.100000000000001" customHeight="1" x14ac:dyDescent="0.3">
      <c r="A11" s="44" t="s">
        <v>2</v>
      </c>
      <c r="B11" s="44" t="s">
        <v>2</v>
      </c>
      <c r="C11" s="40">
        <v>2</v>
      </c>
      <c r="D11" s="55" t="s">
        <v>69</v>
      </c>
      <c r="E11" s="41" t="s">
        <v>147</v>
      </c>
      <c r="F11" s="41" t="s">
        <v>136</v>
      </c>
      <c r="G11" s="59">
        <v>42.744</v>
      </c>
      <c r="H11" s="88"/>
      <c r="I11" s="69">
        <v>51.536999999999999</v>
      </c>
      <c r="J11" s="88"/>
      <c r="K11" s="69">
        <v>54.183</v>
      </c>
      <c r="L11" s="88"/>
      <c r="M11" s="69">
        <v>51.822000000000003</v>
      </c>
      <c r="N11" s="88"/>
      <c r="O11" s="69">
        <v>51.716000000000001</v>
      </c>
      <c r="P11" s="88"/>
      <c r="Q11" s="89">
        <f t="shared" si="0"/>
        <v>252.00200000000001</v>
      </c>
      <c r="R11" s="42">
        <v>8</v>
      </c>
      <c r="S11" s="42">
        <v>26</v>
      </c>
      <c r="T11" s="103">
        <f t="shared" si="1"/>
        <v>239.40190000000001</v>
      </c>
      <c r="U11" s="42">
        <v>31</v>
      </c>
      <c r="V11" s="42"/>
    </row>
    <row r="12" spans="1:22" s="1" customFormat="1" ht="20.100000000000001" customHeight="1" x14ac:dyDescent="0.3">
      <c r="A12" s="44" t="s">
        <v>2</v>
      </c>
      <c r="B12" s="44" t="s">
        <v>2</v>
      </c>
      <c r="C12" s="40">
        <v>8</v>
      </c>
      <c r="D12" s="55" t="s">
        <v>70</v>
      </c>
      <c r="E12" s="41" t="s">
        <v>128</v>
      </c>
      <c r="F12" s="41" t="s">
        <v>137</v>
      </c>
      <c r="G12" s="59">
        <v>45.75</v>
      </c>
      <c r="H12" s="88"/>
      <c r="I12" s="69">
        <v>43.886000000000003</v>
      </c>
      <c r="J12" s="88"/>
      <c r="K12" s="69">
        <v>57.646999999999998</v>
      </c>
      <c r="L12" s="88"/>
      <c r="M12" s="69">
        <v>54.741</v>
      </c>
      <c r="N12" s="88"/>
      <c r="O12" s="69">
        <v>52.332999999999998</v>
      </c>
      <c r="P12" s="88"/>
      <c r="Q12" s="89">
        <f t="shared" si="0"/>
        <v>254.357</v>
      </c>
      <c r="R12" s="42">
        <v>9</v>
      </c>
      <c r="S12" s="42">
        <v>29</v>
      </c>
      <c r="T12" s="103">
        <f t="shared" si="1"/>
        <v>241.63915</v>
      </c>
      <c r="U12" s="42">
        <v>33</v>
      </c>
      <c r="V12" s="42"/>
    </row>
    <row r="13" spans="1:22" s="1" customFormat="1" ht="20.100000000000001" customHeight="1" thickBot="1" x14ac:dyDescent="0.35">
      <c r="A13" s="114" t="s">
        <v>2</v>
      </c>
      <c r="B13" s="114" t="s">
        <v>2</v>
      </c>
      <c r="C13" s="36">
        <v>19</v>
      </c>
      <c r="D13" s="50" t="s">
        <v>74</v>
      </c>
      <c r="E13" s="39" t="s">
        <v>52</v>
      </c>
      <c r="F13" s="39">
        <v>1100</v>
      </c>
      <c r="G13" s="61">
        <v>50.75</v>
      </c>
      <c r="H13" s="90" t="s">
        <v>80</v>
      </c>
      <c r="I13" s="71">
        <v>49.856000000000002</v>
      </c>
      <c r="J13" s="90"/>
      <c r="K13" s="71">
        <v>81.597999999999999</v>
      </c>
      <c r="L13" s="90"/>
      <c r="M13" s="71">
        <v>67.911000000000001</v>
      </c>
      <c r="N13" s="90"/>
      <c r="O13" s="71">
        <v>66.012</v>
      </c>
      <c r="P13" s="90"/>
      <c r="Q13" s="91">
        <f t="shared" si="0"/>
        <v>316.12700000000001</v>
      </c>
      <c r="R13" s="42">
        <v>10</v>
      </c>
      <c r="S13" s="27">
        <v>47</v>
      </c>
      <c r="T13" s="104">
        <f t="shared" si="1"/>
        <v>300.32065</v>
      </c>
      <c r="U13" s="27">
        <v>47</v>
      </c>
      <c r="V13" s="27"/>
    </row>
    <row r="14" spans="1:22" s="1" customFormat="1" ht="20.100000000000001" customHeight="1" x14ac:dyDescent="0.3">
      <c r="A14" s="28" t="s">
        <v>4</v>
      </c>
      <c r="B14" s="28" t="s">
        <v>4</v>
      </c>
      <c r="C14" s="29">
        <v>21</v>
      </c>
      <c r="D14" s="46" t="s">
        <v>82</v>
      </c>
      <c r="E14" s="23" t="s">
        <v>52</v>
      </c>
      <c r="F14" s="23" t="s">
        <v>85</v>
      </c>
      <c r="G14" s="57">
        <v>44.998999999999974</v>
      </c>
      <c r="H14" s="92"/>
      <c r="I14" s="67">
        <v>41.576000000000029</v>
      </c>
      <c r="J14" s="92"/>
      <c r="K14" s="67">
        <v>54.283999999999999</v>
      </c>
      <c r="L14" s="92"/>
      <c r="M14" s="67">
        <v>51.542000000000009</v>
      </c>
      <c r="N14" s="92"/>
      <c r="O14" s="67">
        <v>50.665000000000006</v>
      </c>
      <c r="P14" s="92"/>
      <c r="Q14" s="93">
        <f t="shared" si="0"/>
        <v>243.06600000000003</v>
      </c>
      <c r="R14" s="25">
        <v>1</v>
      </c>
      <c r="S14" s="25">
        <v>17</v>
      </c>
      <c r="T14" s="100">
        <f>Q14*0.9</f>
        <v>218.75940000000003</v>
      </c>
      <c r="U14" s="25">
        <v>13</v>
      </c>
      <c r="V14" s="25"/>
    </row>
    <row r="15" spans="1:22" s="1" customFormat="1" ht="20.100000000000001" customHeight="1" x14ac:dyDescent="0.3">
      <c r="A15" s="78" t="s">
        <v>4</v>
      </c>
      <c r="B15" s="78" t="s">
        <v>4</v>
      </c>
      <c r="C15" s="31">
        <v>20</v>
      </c>
      <c r="D15" s="47" t="s">
        <v>83</v>
      </c>
      <c r="E15" s="21" t="s">
        <v>79</v>
      </c>
      <c r="F15" s="21" t="s">
        <v>138</v>
      </c>
      <c r="G15" s="59">
        <v>43.852999999999973</v>
      </c>
      <c r="H15" s="88"/>
      <c r="I15" s="69">
        <v>47.784000000000034</v>
      </c>
      <c r="J15" s="88"/>
      <c r="K15" s="69">
        <v>54.466000000000037</v>
      </c>
      <c r="L15" s="88"/>
      <c r="M15" s="69">
        <v>54.046999999999962</v>
      </c>
      <c r="N15" s="88" t="s">
        <v>17</v>
      </c>
      <c r="O15" s="69">
        <v>48.779999999999966</v>
      </c>
      <c r="P15" s="88"/>
      <c r="Q15" s="89">
        <f t="shared" si="0"/>
        <v>248.92999999999998</v>
      </c>
      <c r="R15" s="22">
        <v>2</v>
      </c>
      <c r="S15" s="22">
        <v>18</v>
      </c>
      <c r="T15" s="101">
        <f>Q15*0.9</f>
        <v>224.03699999999998</v>
      </c>
      <c r="U15" s="22">
        <v>16</v>
      </c>
      <c r="V15" s="22">
        <v>9</v>
      </c>
    </row>
    <row r="16" spans="1:22" s="1" customFormat="1" ht="20.100000000000001" customHeight="1" x14ac:dyDescent="0.3">
      <c r="A16" s="44" t="s">
        <v>4</v>
      </c>
      <c r="B16" s="30" t="s">
        <v>4</v>
      </c>
      <c r="C16" s="31">
        <v>54</v>
      </c>
      <c r="D16" s="47" t="s">
        <v>131</v>
      </c>
      <c r="E16" s="21" t="s">
        <v>6</v>
      </c>
      <c r="F16" s="21" t="s">
        <v>49</v>
      </c>
      <c r="G16" s="59">
        <v>42.057999999999964</v>
      </c>
      <c r="H16" s="88"/>
      <c r="I16" s="69">
        <v>38.536000000000037</v>
      </c>
      <c r="J16" s="88"/>
      <c r="K16" s="69">
        <v>68.126999999999995</v>
      </c>
      <c r="L16" s="88" t="s">
        <v>80</v>
      </c>
      <c r="M16" s="69">
        <v>62.314</v>
      </c>
      <c r="N16" s="88" t="s">
        <v>80</v>
      </c>
      <c r="O16" s="69">
        <v>49.313000000000009</v>
      </c>
      <c r="P16" s="88"/>
      <c r="Q16" s="89">
        <f t="shared" si="0"/>
        <v>260.34800000000001</v>
      </c>
      <c r="R16" s="22">
        <v>3</v>
      </c>
      <c r="S16" s="22">
        <v>32</v>
      </c>
      <c r="T16" s="101">
        <f>Q16*0.94</f>
        <v>244.72711999999999</v>
      </c>
      <c r="U16" s="22">
        <v>35</v>
      </c>
      <c r="V16" s="22">
        <v>6</v>
      </c>
    </row>
    <row r="17" spans="1:22" s="1" customFormat="1" ht="20.100000000000001" customHeight="1" thickBot="1" x14ac:dyDescent="0.35">
      <c r="A17" s="79" t="s">
        <v>4</v>
      </c>
      <c r="B17" s="79" t="s">
        <v>4</v>
      </c>
      <c r="C17" s="53">
        <v>22</v>
      </c>
      <c r="D17" s="48" t="s">
        <v>84</v>
      </c>
      <c r="E17" s="121" t="s">
        <v>79</v>
      </c>
      <c r="F17" s="38" t="s">
        <v>137</v>
      </c>
      <c r="G17" s="60">
        <v>52.104000000000042</v>
      </c>
      <c r="H17" s="94"/>
      <c r="I17" s="70">
        <v>49.125000000000007</v>
      </c>
      <c r="J17" s="94"/>
      <c r="K17" s="70">
        <v>63.126999999999995</v>
      </c>
      <c r="L17" s="94"/>
      <c r="M17" s="70">
        <v>57.313999999999957</v>
      </c>
      <c r="N17" s="94"/>
      <c r="O17" s="70">
        <v>57.237000000000016</v>
      </c>
      <c r="P17" s="94"/>
      <c r="Q17" s="95">
        <f t="shared" si="0"/>
        <v>278.90700000000004</v>
      </c>
      <c r="R17" s="26">
        <v>4</v>
      </c>
      <c r="S17" s="119">
        <v>40</v>
      </c>
      <c r="T17" s="102">
        <f>Q17*0.9</f>
        <v>251.01630000000003</v>
      </c>
      <c r="U17" s="26">
        <v>36</v>
      </c>
      <c r="V17" s="26">
        <v>4</v>
      </c>
    </row>
    <row r="18" spans="1:22" s="1" customFormat="1" ht="20.100000000000001" customHeight="1" x14ac:dyDescent="0.3">
      <c r="A18" s="44" t="s">
        <v>35</v>
      </c>
      <c r="B18" s="44" t="s">
        <v>35</v>
      </c>
      <c r="C18" s="40">
        <v>23</v>
      </c>
      <c r="D18" s="49" t="s">
        <v>87</v>
      </c>
      <c r="E18" s="41" t="s">
        <v>128</v>
      </c>
      <c r="F18" s="41" t="s">
        <v>50</v>
      </c>
      <c r="G18" s="58">
        <v>42.273999999999965</v>
      </c>
      <c r="H18" s="96"/>
      <c r="I18" s="68">
        <v>38.619000000000028</v>
      </c>
      <c r="J18" s="96"/>
      <c r="K18" s="68">
        <v>51.586999999999975</v>
      </c>
      <c r="L18" s="96"/>
      <c r="M18" s="68">
        <v>48.905000000000037</v>
      </c>
      <c r="N18" s="96"/>
      <c r="O18" s="68">
        <v>48.863999999999955</v>
      </c>
      <c r="P18" s="96"/>
      <c r="Q18" s="97">
        <f t="shared" si="0"/>
        <v>230.24899999999994</v>
      </c>
      <c r="R18" s="42">
        <v>1</v>
      </c>
      <c r="S18" s="42">
        <v>8</v>
      </c>
      <c r="T18" s="103">
        <f t="shared" ref="T18:T25" si="2">Q18*0.93</f>
        <v>214.13156999999995</v>
      </c>
      <c r="U18" s="42">
        <v>4</v>
      </c>
      <c r="V18" s="42">
        <v>9</v>
      </c>
    </row>
    <row r="19" spans="1:22" s="1" customFormat="1" ht="20.100000000000001" customHeight="1" x14ac:dyDescent="0.3">
      <c r="A19" s="32" t="s">
        <v>35</v>
      </c>
      <c r="B19" s="30" t="s">
        <v>35</v>
      </c>
      <c r="C19" s="37">
        <v>25</v>
      </c>
      <c r="D19" s="47" t="s">
        <v>88</v>
      </c>
      <c r="E19" s="21" t="s">
        <v>128</v>
      </c>
      <c r="F19" s="21" t="s">
        <v>104</v>
      </c>
      <c r="G19" s="59">
        <v>41.873000000000026</v>
      </c>
      <c r="H19" s="88"/>
      <c r="I19" s="69">
        <v>39.820000000000029</v>
      </c>
      <c r="J19" s="88"/>
      <c r="K19" s="69">
        <v>52.371999999999964</v>
      </c>
      <c r="L19" s="88"/>
      <c r="M19" s="69">
        <v>48.641999999999989</v>
      </c>
      <c r="N19" s="88"/>
      <c r="O19" s="69">
        <v>48.892000000000039</v>
      </c>
      <c r="P19" s="88"/>
      <c r="Q19" s="89">
        <f t="shared" si="0"/>
        <v>231.59900000000005</v>
      </c>
      <c r="R19" s="22">
        <v>2</v>
      </c>
      <c r="S19" s="22">
        <v>9</v>
      </c>
      <c r="T19" s="101">
        <f t="shared" si="2"/>
        <v>215.38707000000005</v>
      </c>
      <c r="U19" s="22">
        <v>6</v>
      </c>
      <c r="V19" s="22">
        <v>6</v>
      </c>
    </row>
    <row r="20" spans="1:22" s="1" customFormat="1" ht="20.100000000000001" customHeight="1" x14ac:dyDescent="0.3">
      <c r="A20" s="30" t="s">
        <v>35</v>
      </c>
      <c r="B20" s="30" t="s">
        <v>35</v>
      </c>
      <c r="C20" s="37">
        <v>26</v>
      </c>
      <c r="D20" s="47" t="s">
        <v>89</v>
      </c>
      <c r="E20" s="21" t="s">
        <v>128</v>
      </c>
      <c r="F20" s="21" t="s">
        <v>105</v>
      </c>
      <c r="G20" s="59">
        <v>43.366999999999969</v>
      </c>
      <c r="H20" s="88"/>
      <c r="I20" s="69">
        <v>41.124999999999979</v>
      </c>
      <c r="J20" s="88"/>
      <c r="K20" s="69">
        <v>54.642000000000039</v>
      </c>
      <c r="L20" s="88"/>
      <c r="M20" s="69">
        <v>52.088999999999956</v>
      </c>
      <c r="N20" s="88"/>
      <c r="O20" s="69">
        <v>50.866000000000014</v>
      </c>
      <c r="P20" s="88"/>
      <c r="Q20" s="89">
        <f t="shared" si="0"/>
        <v>242.08899999999997</v>
      </c>
      <c r="R20" s="22">
        <v>3</v>
      </c>
      <c r="S20" s="22">
        <v>15</v>
      </c>
      <c r="T20" s="101">
        <f t="shared" si="2"/>
        <v>225.14276999999998</v>
      </c>
      <c r="U20" s="22">
        <v>17</v>
      </c>
      <c r="V20" s="22">
        <v>4</v>
      </c>
    </row>
    <row r="21" spans="1:22" s="1" customFormat="1" ht="20.100000000000001" customHeight="1" x14ac:dyDescent="0.3">
      <c r="A21" s="30" t="s">
        <v>35</v>
      </c>
      <c r="B21" s="30" t="s">
        <v>35</v>
      </c>
      <c r="C21" s="37">
        <v>28</v>
      </c>
      <c r="D21" s="47" t="s">
        <v>90</v>
      </c>
      <c r="E21" s="21" t="s">
        <v>128</v>
      </c>
      <c r="F21" s="21" t="s">
        <v>107</v>
      </c>
      <c r="G21" s="59">
        <v>43.551999999999992</v>
      </c>
      <c r="H21" s="88"/>
      <c r="I21" s="69">
        <v>40.457000000000015</v>
      </c>
      <c r="J21" s="88"/>
      <c r="K21" s="69">
        <v>57.627000000000024</v>
      </c>
      <c r="L21" s="88"/>
      <c r="M21" s="69">
        <v>50.890000000000029</v>
      </c>
      <c r="N21" s="88"/>
      <c r="O21" s="69">
        <v>50.124000000000017</v>
      </c>
      <c r="P21" s="88"/>
      <c r="Q21" s="89">
        <f t="shared" si="0"/>
        <v>242.65000000000009</v>
      </c>
      <c r="R21" s="22">
        <v>4</v>
      </c>
      <c r="S21" s="22">
        <v>16</v>
      </c>
      <c r="T21" s="101">
        <f t="shared" si="2"/>
        <v>225.66450000000009</v>
      </c>
      <c r="U21" s="22">
        <v>18</v>
      </c>
      <c r="V21" s="22">
        <v>3</v>
      </c>
    </row>
    <row r="22" spans="1:22" s="1" customFormat="1" ht="20.100000000000001" customHeight="1" x14ac:dyDescent="0.3">
      <c r="A22" s="30" t="s">
        <v>35</v>
      </c>
      <c r="B22" s="30" t="s">
        <v>35</v>
      </c>
      <c r="C22" s="37">
        <v>11</v>
      </c>
      <c r="D22" s="47" t="s">
        <v>92</v>
      </c>
      <c r="E22" s="21" t="s">
        <v>128</v>
      </c>
      <c r="F22" s="21" t="s">
        <v>105</v>
      </c>
      <c r="G22" s="59">
        <v>43.532000000000032</v>
      </c>
      <c r="H22" s="88"/>
      <c r="I22" s="69">
        <v>44.395000000000046</v>
      </c>
      <c r="J22" s="88"/>
      <c r="K22" s="69">
        <v>55.784999999999975</v>
      </c>
      <c r="L22" s="88"/>
      <c r="M22" s="69">
        <v>53.611999999999981</v>
      </c>
      <c r="N22" s="88"/>
      <c r="O22" s="69">
        <v>52.768000000000022</v>
      </c>
      <c r="P22" s="88"/>
      <c r="Q22" s="89">
        <f t="shared" si="0"/>
        <v>250.09200000000004</v>
      </c>
      <c r="R22" s="22">
        <v>5</v>
      </c>
      <c r="S22" s="22">
        <v>21</v>
      </c>
      <c r="T22" s="101">
        <f t="shared" si="2"/>
        <v>232.58556000000004</v>
      </c>
      <c r="U22" s="22">
        <v>22</v>
      </c>
      <c r="V22" s="22">
        <v>2</v>
      </c>
    </row>
    <row r="23" spans="1:22" s="1" customFormat="1" ht="20.100000000000001" customHeight="1" x14ac:dyDescent="0.3">
      <c r="A23" s="30" t="s">
        <v>35</v>
      </c>
      <c r="B23" s="30" t="s">
        <v>35</v>
      </c>
      <c r="C23" s="37">
        <v>30</v>
      </c>
      <c r="D23" s="47" t="s">
        <v>96</v>
      </c>
      <c r="E23" s="21" t="s">
        <v>128</v>
      </c>
      <c r="F23" s="21" t="s">
        <v>50</v>
      </c>
      <c r="G23" s="59">
        <v>42.581999999999979</v>
      </c>
      <c r="H23" s="88"/>
      <c r="I23" s="69">
        <v>38.746999999999993</v>
      </c>
      <c r="J23" s="88"/>
      <c r="K23" s="69">
        <v>57.783999999999978</v>
      </c>
      <c r="L23" s="88"/>
      <c r="M23" s="69">
        <v>49.386999999999972</v>
      </c>
      <c r="N23" s="88"/>
      <c r="O23" s="69">
        <v>62.768000000000001</v>
      </c>
      <c r="P23" s="88" t="s">
        <v>142</v>
      </c>
      <c r="Q23" s="89">
        <f t="shared" si="0"/>
        <v>251.26799999999992</v>
      </c>
      <c r="R23" s="22">
        <v>6</v>
      </c>
      <c r="S23" s="22">
        <v>23</v>
      </c>
      <c r="T23" s="101">
        <f t="shared" si="2"/>
        <v>233.67923999999994</v>
      </c>
      <c r="U23" s="22">
        <v>23</v>
      </c>
      <c r="V23" s="22">
        <v>1</v>
      </c>
    </row>
    <row r="24" spans="1:22" s="1" customFormat="1" ht="20.100000000000001" customHeight="1" x14ac:dyDescent="0.3">
      <c r="A24" s="30" t="s">
        <v>35</v>
      </c>
      <c r="B24" s="30" t="s">
        <v>35</v>
      </c>
      <c r="C24" s="31">
        <v>34</v>
      </c>
      <c r="D24" s="47" t="s">
        <v>97</v>
      </c>
      <c r="E24" s="21" t="s">
        <v>128</v>
      </c>
      <c r="F24" s="21" t="s">
        <v>106</v>
      </c>
      <c r="G24" s="59">
        <v>42.985999999999983</v>
      </c>
      <c r="H24" s="88"/>
      <c r="I24" s="69">
        <v>40.622</v>
      </c>
      <c r="J24" s="88" t="s">
        <v>17</v>
      </c>
      <c r="K24" s="69">
        <v>55.577000000000019</v>
      </c>
      <c r="L24" s="88"/>
      <c r="M24" s="69">
        <v>51.314</v>
      </c>
      <c r="N24" s="88"/>
      <c r="O24" s="69">
        <v>62.768000000000001</v>
      </c>
      <c r="P24" s="88" t="s">
        <v>142</v>
      </c>
      <c r="Q24" s="89">
        <f t="shared" si="0"/>
        <v>253.267</v>
      </c>
      <c r="R24" s="22">
        <v>7</v>
      </c>
      <c r="S24" s="22">
        <v>28</v>
      </c>
      <c r="T24" s="101">
        <f t="shared" si="2"/>
        <v>235.53831</v>
      </c>
      <c r="U24" s="22">
        <v>25</v>
      </c>
      <c r="V24" s="22"/>
    </row>
    <row r="25" spans="1:22" s="1" customFormat="1" ht="20.100000000000001" customHeight="1" thickBot="1" x14ac:dyDescent="0.35">
      <c r="A25" s="33" t="s">
        <v>35</v>
      </c>
      <c r="B25" s="43" t="s">
        <v>35</v>
      </c>
      <c r="C25" s="34">
        <v>27</v>
      </c>
      <c r="D25" s="48" t="s">
        <v>100</v>
      </c>
      <c r="E25" s="38" t="s">
        <v>128</v>
      </c>
      <c r="F25" s="38" t="s">
        <v>47</v>
      </c>
      <c r="G25" s="60">
        <v>40.675000000000004</v>
      </c>
      <c r="H25" s="94"/>
      <c r="I25" s="70">
        <v>39.419000000000011</v>
      </c>
      <c r="J25" s="94"/>
      <c r="K25" s="70">
        <v>67.784000000000006</v>
      </c>
      <c r="L25" s="94" t="s">
        <v>142</v>
      </c>
      <c r="M25" s="70">
        <v>63.612000000000002</v>
      </c>
      <c r="N25" s="94" t="s">
        <v>142</v>
      </c>
      <c r="O25" s="70">
        <v>62.768000000000001</v>
      </c>
      <c r="P25" s="94" t="s">
        <v>142</v>
      </c>
      <c r="Q25" s="95">
        <f t="shared" si="0"/>
        <v>274.25800000000004</v>
      </c>
      <c r="R25" s="26">
        <v>8</v>
      </c>
      <c r="S25" s="119">
        <v>38</v>
      </c>
      <c r="T25" s="102">
        <f t="shared" si="2"/>
        <v>255.05994000000004</v>
      </c>
      <c r="U25" s="119">
        <v>40</v>
      </c>
      <c r="V25" s="26"/>
    </row>
    <row r="26" spans="1:22" s="1" customFormat="1" ht="20.100000000000001" customHeight="1" x14ac:dyDescent="0.3">
      <c r="A26" s="44" t="s">
        <v>36</v>
      </c>
      <c r="B26" s="44" t="s">
        <v>36</v>
      </c>
      <c r="C26" s="45">
        <v>42</v>
      </c>
      <c r="D26" s="49" t="s">
        <v>109</v>
      </c>
      <c r="E26" s="41" t="s">
        <v>144</v>
      </c>
      <c r="F26" s="41" t="s">
        <v>123</v>
      </c>
      <c r="G26" s="58">
        <v>42.945999999999984</v>
      </c>
      <c r="H26" s="96"/>
      <c r="I26" s="68">
        <v>40.041999999999994</v>
      </c>
      <c r="J26" s="96"/>
      <c r="K26" s="68">
        <v>52.601999999999954</v>
      </c>
      <c r="L26" s="96"/>
      <c r="M26" s="68">
        <v>51.491999999999983</v>
      </c>
      <c r="N26" s="96"/>
      <c r="O26" s="68">
        <v>50.121000000000031</v>
      </c>
      <c r="P26" s="96"/>
      <c r="Q26" s="97">
        <f t="shared" si="0"/>
        <v>237.20299999999995</v>
      </c>
      <c r="R26" s="42">
        <v>1</v>
      </c>
      <c r="S26" s="42">
        <v>11</v>
      </c>
      <c r="T26" s="103">
        <f t="shared" ref="T26:T31" si="3">Q26*0.86</f>
        <v>203.99457999999996</v>
      </c>
      <c r="U26" s="42">
        <v>2</v>
      </c>
      <c r="V26" s="42"/>
    </row>
    <row r="27" spans="1:22" s="1" customFormat="1" ht="20.100000000000001" customHeight="1" x14ac:dyDescent="0.3">
      <c r="A27" s="30" t="s">
        <v>36</v>
      </c>
      <c r="B27" s="30" t="s">
        <v>36</v>
      </c>
      <c r="C27" s="45">
        <v>41</v>
      </c>
      <c r="D27" s="55" t="s">
        <v>110</v>
      </c>
      <c r="E27" s="41" t="s">
        <v>145</v>
      </c>
      <c r="F27" s="41" t="s">
        <v>124</v>
      </c>
      <c r="G27" s="59">
        <v>44.719000000000044</v>
      </c>
      <c r="H27" s="88"/>
      <c r="I27" s="69">
        <v>41.957999999999998</v>
      </c>
      <c r="J27" s="88"/>
      <c r="K27" s="69">
        <v>54.394999999999975</v>
      </c>
      <c r="L27" s="88"/>
      <c r="M27" s="69">
        <v>54.099999999999966</v>
      </c>
      <c r="N27" s="88"/>
      <c r="O27" s="69">
        <v>54.110999999999976</v>
      </c>
      <c r="P27" s="88"/>
      <c r="Q27" s="89">
        <f t="shared" si="0"/>
        <v>249.28299999999996</v>
      </c>
      <c r="R27" s="42">
        <v>2</v>
      </c>
      <c r="S27" s="42">
        <v>19</v>
      </c>
      <c r="T27" s="103">
        <f t="shared" si="3"/>
        <v>214.38337999999996</v>
      </c>
      <c r="U27" s="42">
        <v>5</v>
      </c>
      <c r="V27" s="42">
        <v>9</v>
      </c>
    </row>
    <row r="28" spans="1:22" s="1" customFormat="1" ht="20.100000000000001" customHeight="1" x14ac:dyDescent="0.3">
      <c r="A28" s="30" t="s">
        <v>36</v>
      </c>
      <c r="B28" s="44" t="s">
        <v>36</v>
      </c>
      <c r="C28" s="45">
        <v>38</v>
      </c>
      <c r="D28" s="55" t="s">
        <v>111</v>
      </c>
      <c r="E28" s="41" t="s">
        <v>128</v>
      </c>
      <c r="F28" s="41" t="s">
        <v>122</v>
      </c>
      <c r="G28" s="59">
        <v>45.619999999999976</v>
      </c>
      <c r="H28" s="88"/>
      <c r="I28" s="69">
        <v>42.275000000000048</v>
      </c>
      <c r="J28" s="88"/>
      <c r="K28" s="69">
        <v>56.946999999999974</v>
      </c>
      <c r="L28" s="88"/>
      <c r="M28" s="69">
        <v>53.693999999999974</v>
      </c>
      <c r="N28" s="88"/>
      <c r="O28" s="69">
        <v>52.094000000000023</v>
      </c>
      <c r="P28" s="88"/>
      <c r="Q28" s="89">
        <f t="shared" si="0"/>
        <v>250.62999999999997</v>
      </c>
      <c r="R28" s="42">
        <v>3</v>
      </c>
      <c r="S28" s="42">
        <v>22</v>
      </c>
      <c r="T28" s="103">
        <f t="shared" si="3"/>
        <v>215.54179999999997</v>
      </c>
      <c r="U28" s="42">
        <v>7</v>
      </c>
      <c r="V28" s="42">
        <v>6</v>
      </c>
    </row>
    <row r="29" spans="1:22" s="1" customFormat="1" ht="20.100000000000001" customHeight="1" x14ac:dyDescent="0.3">
      <c r="A29" s="117" t="s">
        <v>36</v>
      </c>
      <c r="B29" s="32" t="s">
        <v>36</v>
      </c>
      <c r="C29" s="45">
        <v>43</v>
      </c>
      <c r="D29" s="55" t="s">
        <v>112</v>
      </c>
      <c r="E29" s="41" t="s">
        <v>128</v>
      </c>
      <c r="F29" s="41" t="s">
        <v>122</v>
      </c>
      <c r="G29" s="59">
        <v>46.708000000000013</v>
      </c>
      <c r="H29" s="88"/>
      <c r="I29" s="69">
        <v>43.822999999999986</v>
      </c>
      <c r="J29" s="88"/>
      <c r="K29" s="69">
        <v>58.106999999999985</v>
      </c>
      <c r="L29" s="88"/>
      <c r="M29" s="69">
        <v>58.296999999999976</v>
      </c>
      <c r="N29" s="88"/>
      <c r="O29" s="69">
        <v>55.646000000000001</v>
      </c>
      <c r="P29" s="88"/>
      <c r="Q29" s="89">
        <f t="shared" si="0"/>
        <v>262.58099999999996</v>
      </c>
      <c r="R29" s="42">
        <v>4</v>
      </c>
      <c r="S29" s="42">
        <v>33</v>
      </c>
      <c r="T29" s="103">
        <f t="shared" si="3"/>
        <v>225.81965999999997</v>
      </c>
      <c r="U29" s="42">
        <v>19</v>
      </c>
      <c r="V29" s="42">
        <v>4</v>
      </c>
    </row>
    <row r="30" spans="1:22" s="1" customFormat="1" ht="20.100000000000001" customHeight="1" x14ac:dyDescent="0.3">
      <c r="A30" s="30" t="s">
        <v>36</v>
      </c>
      <c r="B30" s="44" t="s">
        <v>36</v>
      </c>
      <c r="C30" s="40">
        <v>39</v>
      </c>
      <c r="D30" s="55" t="s">
        <v>113</v>
      </c>
      <c r="E30" s="41" t="s">
        <v>52</v>
      </c>
      <c r="F30" s="41" t="s">
        <v>122</v>
      </c>
      <c r="G30" s="59">
        <v>42.564000000000014</v>
      </c>
      <c r="H30" s="88"/>
      <c r="I30" s="69">
        <v>42.403000000000006</v>
      </c>
      <c r="J30" s="88"/>
      <c r="K30" s="69">
        <v>58.34500000000002</v>
      </c>
      <c r="L30" s="88"/>
      <c r="M30" s="69">
        <v>52.947999999999993</v>
      </c>
      <c r="N30" s="88"/>
      <c r="O30" s="69">
        <v>75.923999999999992</v>
      </c>
      <c r="P30" s="88" t="s">
        <v>135</v>
      </c>
      <c r="Q30" s="89">
        <f t="shared" si="0"/>
        <v>272.18400000000003</v>
      </c>
      <c r="R30" s="42">
        <v>5</v>
      </c>
      <c r="S30" s="118">
        <v>36</v>
      </c>
      <c r="T30" s="103">
        <f t="shared" si="3"/>
        <v>234.07824000000002</v>
      </c>
      <c r="U30" s="42">
        <v>24</v>
      </c>
      <c r="V30" s="42"/>
    </row>
    <row r="31" spans="1:22" s="1" customFormat="1" ht="20.100000000000001" customHeight="1" thickBot="1" x14ac:dyDescent="0.35">
      <c r="A31" s="35" t="s">
        <v>36</v>
      </c>
      <c r="B31" s="114" t="s">
        <v>36</v>
      </c>
      <c r="C31" s="75">
        <v>40</v>
      </c>
      <c r="D31" s="115" t="s">
        <v>114</v>
      </c>
      <c r="E31" s="76" t="s">
        <v>52</v>
      </c>
      <c r="F31" s="76" t="s">
        <v>129</v>
      </c>
      <c r="G31" s="61">
        <v>44.137999999999955</v>
      </c>
      <c r="H31" s="90"/>
      <c r="I31" s="71">
        <v>59.594999999999963</v>
      </c>
      <c r="J31" s="90" t="s">
        <v>134</v>
      </c>
      <c r="K31" s="71">
        <v>79.933000000000007</v>
      </c>
      <c r="L31" s="90" t="s">
        <v>135</v>
      </c>
      <c r="M31" s="71">
        <v>51.690000000000005</v>
      </c>
      <c r="N31" s="90"/>
      <c r="O31" s="71">
        <v>48.877000000000038</v>
      </c>
      <c r="P31" s="90"/>
      <c r="Q31" s="91">
        <f t="shared" si="0"/>
        <v>284.23299999999995</v>
      </c>
      <c r="R31" s="77">
        <v>6</v>
      </c>
      <c r="S31" s="77">
        <v>43</v>
      </c>
      <c r="T31" s="106">
        <f t="shared" si="3"/>
        <v>244.44037999999995</v>
      </c>
      <c r="U31" s="77">
        <v>34</v>
      </c>
      <c r="V31" s="77"/>
    </row>
    <row r="32" spans="1:22" s="1" customFormat="1" ht="20.100000000000001" customHeight="1" x14ac:dyDescent="0.3">
      <c r="A32" s="28" t="s">
        <v>37</v>
      </c>
      <c r="B32" s="28" t="s">
        <v>37</v>
      </c>
      <c r="C32" s="51">
        <v>48</v>
      </c>
      <c r="D32" s="46" t="s">
        <v>115</v>
      </c>
      <c r="E32" s="23" t="s">
        <v>79</v>
      </c>
      <c r="F32" s="23" t="s">
        <v>130</v>
      </c>
      <c r="G32" s="57">
        <v>37.503</v>
      </c>
      <c r="H32" s="92"/>
      <c r="I32" s="67">
        <v>35.301000000000009</v>
      </c>
      <c r="J32" s="92"/>
      <c r="K32" s="67">
        <v>47.948000000000022</v>
      </c>
      <c r="L32" s="92"/>
      <c r="M32" s="67">
        <v>46.663000000000039</v>
      </c>
      <c r="N32" s="92"/>
      <c r="O32" s="67">
        <v>45.849999999999973</v>
      </c>
      <c r="P32" s="92"/>
      <c r="Q32" s="93">
        <f t="shared" si="0"/>
        <v>213.26500000000004</v>
      </c>
      <c r="R32" s="25">
        <v>1</v>
      </c>
      <c r="S32" s="25">
        <v>1</v>
      </c>
      <c r="T32" s="100">
        <f>Q32*0.94</f>
        <v>200.46910000000003</v>
      </c>
      <c r="U32" s="25">
        <v>1</v>
      </c>
      <c r="V32" s="25">
        <v>9</v>
      </c>
    </row>
    <row r="33" spans="1:22" s="1" customFormat="1" ht="20.100000000000001" customHeight="1" thickBot="1" x14ac:dyDescent="0.35">
      <c r="A33" s="54" t="s">
        <v>37</v>
      </c>
      <c r="B33" s="54" t="s">
        <v>37</v>
      </c>
      <c r="C33" s="52">
        <v>51</v>
      </c>
      <c r="D33" s="50" t="s">
        <v>120</v>
      </c>
      <c r="E33" s="39" t="s">
        <v>128</v>
      </c>
      <c r="F33" s="39" t="s">
        <v>126</v>
      </c>
      <c r="G33" s="61">
        <v>39.670000000000044</v>
      </c>
      <c r="H33" s="90"/>
      <c r="I33" s="71">
        <v>56.576000000000015</v>
      </c>
      <c r="J33" s="90" t="s">
        <v>54</v>
      </c>
      <c r="K33" s="71">
        <v>51.623000000000005</v>
      </c>
      <c r="L33" s="90"/>
      <c r="M33" s="71">
        <v>50.806999999999952</v>
      </c>
      <c r="N33" s="90"/>
      <c r="O33" s="71">
        <v>52.910999999999966</v>
      </c>
      <c r="P33" s="90"/>
      <c r="Q33" s="91">
        <f t="shared" si="0"/>
        <v>251.58700000000002</v>
      </c>
      <c r="R33" s="27">
        <v>2</v>
      </c>
      <c r="S33" s="27">
        <v>24</v>
      </c>
      <c r="T33" s="104">
        <f>Q33*0.94</f>
        <v>236.49178000000001</v>
      </c>
      <c r="U33" s="27">
        <v>26</v>
      </c>
      <c r="V33" s="27">
        <v>6</v>
      </c>
    </row>
    <row r="34" spans="1:22" s="1" customFormat="1" ht="20.100000000000001" customHeight="1" thickBot="1" x14ac:dyDescent="0.35">
      <c r="A34" s="80" t="s">
        <v>17</v>
      </c>
      <c r="B34" s="80" t="s">
        <v>17</v>
      </c>
      <c r="C34" s="81">
        <v>53</v>
      </c>
      <c r="D34" s="86" t="s">
        <v>132</v>
      </c>
      <c r="E34" s="82" t="s">
        <v>128</v>
      </c>
      <c r="F34" s="82" t="s">
        <v>133</v>
      </c>
      <c r="G34" s="83">
        <v>43.962999999999958</v>
      </c>
      <c r="H34" s="98"/>
      <c r="I34" s="84">
        <v>40.746999999999971</v>
      </c>
      <c r="J34" s="98"/>
      <c r="K34" s="84">
        <v>53.983000000000018</v>
      </c>
      <c r="L34" s="98"/>
      <c r="M34" s="84">
        <v>58.602000000000004</v>
      </c>
      <c r="N34" s="98" t="s">
        <v>17</v>
      </c>
      <c r="O34" s="84">
        <v>61.027000000000044</v>
      </c>
      <c r="P34" s="98" t="s">
        <v>54</v>
      </c>
      <c r="Q34" s="99">
        <f t="shared" si="0"/>
        <v>258.322</v>
      </c>
      <c r="R34" s="85">
        <v>1</v>
      </c>
      <c r="S34" s="85">
        <v>31</v>
      </c>
      <c r="T34" s="107">
        <f>Q34</f>
        <v>258.322</v>
      </c>
      <c r="U34" s="120">
        <v>41</v>
      </c>
      <c r="V34" s="85">
        <v>9</v>
      </c>
    </row>
    <row r="35" spans="1:22" s="1" customFormat="1" ht="20.100000000000001" customHeight="1" x14ac:dyDescent="0.3">
      <c r="A35" s="28" t="s">
        <v>35</v>
      </c>
      <c r="B35" s="28" t="s">
        <v>41</v>
      </c>
      <c r="C35" s="51">
        <v>29</v>
      </c>
      <c r="D35" s="46" t="s">
        <v>86</v>
      </c>
      <c r="E35" s="23" t="s">
        <v>128</v>
      </c>
      <c r="F35" s="23" t="s">
        <v>50</v>
      </c>
      <c r="G35" s="57">
        <v>41.58</v>
      </c>
      <c r="H35" s="92"/>
      <c r="I35" s="67">
        <v>39.989999999999981</v>
      </c>
      <c r="J35" s="92"/>
      <c r="K35" s="67">
        <v>57.596999999999959</v>
      </c>
      <c r="L35" s="92"/>
      <c r="M35" s="67">
        <v>50.304999999999971</v>
      </c>
      <c r="N35" s="92"/>
      <c r="O35" s="67">
        <v>49.48700000000003</v>
      </c>
      <c r="P35" s="92"/>
      <c r="Q35" s="100">
        <f t="shared" si="0"/>
        <v>238.95899999999995</v>
      </c>
      <c r="R35" s="25">
        <v>1</v>
      </c>
      <c r="S35" s="25">
        <v>13</v>
      </c>
      <c r="T35" s="93">
        <f>Q35*0.93</f>
        <v>222.23186999999996</v>
      </c>
      <c r="U35" s="25">
        <v>15</v>
      </c>
      <c r="V35" s="25">
        <v>9</v>
      </c>
    </row>
    <row r="36" spans="1:22" s="1" customFormat="1" ht="20.100000000000001" customHeight="1" x14ac:dyDescent="0.3">
      <c r="A36" s="30" t="s">
        <v>37</v>
      </c>
      <c r="B36" s="30" t="s">
        <v>41</v>
      </c>
      <c r="C36" s="37">
        <v>47</v>
      </c>
      <c r="D36" s="47" t="s">
        <v>117</v>
      </c>
      <c r="E36" s="21" t="s">
        <v>128</v>
      </c>
      <c r="F36" s="21" t="s">
        <v>125</v>
      </c>
      <c r="G36" s="59">
        <v>43.748000000000033</v>
      </c>
      <c r="H36" s="88"/>
      <c r="I36" s="69">
        <v>45.887999999999991</v>
      </c>
      <c r="J36" s="88"/>
      <c r="K36" s="69">
        <v>56.340999999999966</v>
      </c>
      <c r="L36" s="88"/>
      <c r="M36" s="69">
        <v>53.548000000000037</v>
      </c>
      <c r="N36" s="88"/>
      <c r="O36" s="69">
        <v>52.097999999999992</v>
      </c>
      <c r="P36" s="88"/>
      <c r="Q36" s="101">
        <f t="shared" ref="Q36:Q67" si="4">SUM(G36:P36)</f>
        <v>251.62299999999999</v>
      </c>
      <c r="R36" s="22">
        <v>2</v>
      </c>
      <c r="S36" s="22">
        <v>25</v>
      </c>
      <c r="T36" s="89">
        <f>Q36*0.94</f>
        <v>236.52561999999998</v>
      </c>
      <c r="U36" s="22">
        <v>27</v>
      </c>
      <c r="V36" s="22">
        <v>6</v>
      </c>
    </row>
    <row r="37" spans="1:22" s="1" customFormat="1" ht="20.100000000000001" customHeight="1" x14ac:dyDescent="0.3">
      <c r="A37" s="30" t="s">
        <v>37</v>
      </c>
      <c r="B37" s="30" t="s">
        <v>41</v>
      </c>
      <c r="C37" s="37">
        <v>46</v>
      </c>
      <c r="D37" s="47" t="s">
        <v>118</v>
      </c>
      <c r="E37" s="21" t="s">
        <v>128</v>
      </c>
      <c r="F37" s="21" t="s">
        <v>126</v>
      </c>
      <c r="G37" s="59">
        <v>45.249000000000017</v>
      </c>
      <c r="H37" s="88"/>
      <c r="I37" s="69">
        <v>43.573000000000029</v>
      </c>
      <c r="J37" s="88"/>
      <c r="K37" s="69">
        <v>54.899000000000036</v>
      </c>
      <c r="L37" s="88"/>
      <c r="M37" s="69">
        <v>56.796999999999983</v>
      </c>
      <c r="N37" s="88"/>
      <c r="O37" s="69">
        <v>52.083000000000006</v>
      </c>
      <c r="P37" s="88"/>
      <c r="Q37" s="101">
        <f t="shared" si="4"/>
        <v>252.60100000000008</v>
      </c>
      <c r="R37" s="22">
        <v>3</v>
      </c>
      <c r="S37" s="22">
        <v>27</v>
      </c>
      <c r="T37" s="89">
        <f>Q37*0.94</f>
        <v>237.44494000000006</v>
      </c>
      <c r="U37" s="22">
        <v>30</v>
      </c>
      <c r="V37" s="22">
        <v>4</v>
      </c>
    </row>
    <row r="38" spans="1:22" s="1" customFormat="1" ht="20.100000000000001" customHeight="1" x14ac:dyDescent="0.3">
      <c r="A38" s="30" t="s">
        <v>2</v>
      </c>
      <c r="B38" s="30" t="s">
        <v>41</v>
      </c>
      <c r="C38" s="31">
        <v>18</v>
      </c>
      <c r="D38" s="47" t="s">
        <v>71</v>
      </c>
      <c r="E38" s="21" t="s">
        <v>146</v>
      </c>
      <c r="F38" s="21">
        <v>121</v>
      </c>
      <c r="G38" s="59">
        <v>45.119</v>
      </c>
      <c r="H38" s="88"/>
      <c r="I38" s="69">
        <v>45.932000000000002</v>
      </c>
      <c r="J38" s="88"/>
      <c r="K38" s="69">
        <v>62.305999999999997</v>
      </c>
      <c r="L38" s="88"/>
      <c r="M38" s="69">
        <v>57.543999999999997</v>
      </c>
      <c r="N38" s="88"/>
      <c r="O38" s="69">
        <v>56.052</v>
      </c>
      <c r="P38" s="88"/>
      <c r="Q38" s="101">
        <f t="shared" si="4"/>
        <v>266.95300000000003</v>
      </c>
      <c r="R38" s="113">
        <v>4</v>
      </c>
      <c r="S38" s="113">
        <v>34</v>
      </c>
      <c r="T38" s="89">
        <f>Q38*0.95</f>
        <v>253.60535000000002</v>
      </c>
      <c r="U38" s="113">
        <v>38</v>
      </c>
      <c r="V38" s="113">
        <v>3</v>
      </c>
    </row>
    <row r="39" spans="1:22" s="1" customFormat="1" ht="20.100000000000001" customHeight="1" x14ac:dyDescent="0.3">
      <c r="A39" s="30" t="s">
        <v>35</v>
      </c>
      <c r="B39" s="30" t="s">
        <v>41</v>
      </c>
      <c r="C39" s="37">
        <v>9</v>
      </c>
      <c r="D39" s="47" t="s">
        <v>94</v>
      </c>
      <c r="E39" s="21" t="s">
        <v>128</v>
      </c>
      <c r="F39" s="21" t="s">
        <v>105</v>
      </c>
      <c r="G39" s="59">
        <v>49.279999999999966</v>
      </c>
      <c r="H39" s="88"/>
      <c r="I39" s="69">
        <v>49.58300000000002</v>
      </c>
      <c r="J39" s="88"/>
      <c r="K39" s="69">
        <v>59.699999999999989</v>
      </c>
      <c r="L39" s="88"/>
      <c r="M39" s="69">
        <v>57.269999999999982</v>
      </c>
      <c r="N39" s="88"/>
      <c r="O39" s="69">
        <v>57.140000000000036</v>
      </c>
      <c r="P39" s="88"/>
      <c r="Q39" s="101">
        <f t="shared" si="4"/>
        <v>272.97300000000001</v>
      </c>
      <c r="R39" s="113">
        <v>5</v>
      </c>
      <c r="S39" s="113">
        <v>37</v>
      </c>
      <c r="T39" s="89">
        <f>Q39*0.93</f>
        <v>253.86489000000003</v>
      </c>
      <c r="U39" s="113">
        <v>39</v>
      </c>
      <c r="V39" s="113">
        <v>2</v>
      </c>
    </row>
    <row r="40" spans="1:22" s="1" customFormat="1" ht="20.100000000000001" customHeight="1" x14ac:dyDescent="0.3">
      <c r="A40" s="30" t="s">
        <v>35</v>
      </c>
      <c r="B40" s="30" t="s">
        <v>41</v>
      </c>
      <c r="C40" s="37">
        <v>35</v>
      </c>
      <c r="D40" s="47" t="s">
        <v>93</v>
      </c>
      <c r="E40" s="21" t="s">
        <v>128</v>
      </c>
      <c r="F40" s="21" t="s">
        <v>103</v>
      </c>
      <c r="G40" s="59">
        <v>43.165999999999954</v>
      </c>
      <c r="H40" s="88"/>
      <c r="I40" s="112">
        <v>79.98</v>
      </c>
      <c r="J40" s="88" t="s">
        <v>80</v>
      </c>
      <c r="K40" s="69">
        <v>56.790000000000028</v>
      </c>
      <c r="L40" s="88" t="s">
        <v>17</v>
      </c>
      <c r="M40" s="69">
        <v>52.317999999999962</v>
      </c>
      <c r="N40" s="88"/>
      <c r="O40" s="69">
        <v>50.707999999999991</v>
      </c>
      <c r="P40" s="88"/>
      <c r="Q40" s="122">
        <f t="shared" si="4"/>
        <v>282.96199999999993</v>
      </c>
      <c r="R40" s="113">
        <v>6</v>
      </c>
      <c r="S40" s="113">
        <v>42</v>
      </c>
      <c r="T40" s="123">
        <f>Q40*0.93</f>
        <v>263.15465999999998</v>
      </c>
      <c r="U40" s="113">
        <v>42</v>
      </c>
      <c r="V40" s="113">
        <v>1</v>
      </c>
    </row>
    <row r="41" spans="1:22" s="1" customFormat="1" ht="20.100000000000001" customHeight="1" x14ac:dyDescent="0.3">
      <c r="A41" s="30" t="s">
        <v>37</v>
      </c>
      <c r="B41" s="30" t="s">
        <v>41</v>
      </c>
      <c r="C41" s="31">
        <v>45</v>
      </c>
      <c r="D41" s="47" t="s">
        <v>121</v>
      </c>
      <c r="E41" s="21" t="s">
        <v>128</v>
      </c>
      <c r="F41" s="21" t="s">
        <v>127</v>
      </c>
      <c r="G41" s="59">
        <v>44.945999999999977</v>
      </c>
      <c r="H41" s="88" t="s">
        <v>17</v>
      </c>
      <c r="I41" s="69">
        <v>72.038999999999973</v>
      </c>
      <c r="J41" s="88" t="s">
        <v>17</v>
      </c>
      <c r="K41" s="69">
        <v>56.899000000000022</v>
      </c>
      <c r="L41" s="88"/>
      <c r="M41" s="69">
        <v>55.606999999999999</v>
      </c>
      <c r="N41" s="88" t="s">
        <v>17</v>
      </c>
      <c r="O41" s="69">
        <v>50.94300000000004</v>
      </c>
      <c r="P41" s="88"/>
      <c r="Q41" s="101">
        <f t="shared" si="4"/>
        <v>280.43400000000003</v>
      </c>
      <c r="R41" s="22">
        <v>7</v>
      </c>
      <c r="S41" s="113">
        <v>41</v>
      </c>
      <c r="T41" s="89">
        <f>Q41*0.94</f>
        <v>263.60795999999999</v>
      </c>
      <c r="U41" s="22">
        <v>43</v>
      </c>
      <c r="V41" s="22"/>
    </row>
    <row r="42" spans="1:22" s="1" customFormat="1" ht="20.100000000000001" customHeight="1" x14ac:dyDescent="0.3">
      <c r="A42" s="32" t="s">
        <v>35</v>
      </c>
      <c r="B42" s="32" t="s">
        <v>41</v>
      </c>
      <c r="C42" s="31">
        <v>31</v>
      </c>
      <c r="D42" s="47" t="s">
        <v>98</v>
      </c>
      <c r="E42" s="21" t="s">
        <v>128</v>
      </c>
      <c r="F42" s="21" t="s">
        <v>104</v>
      </c>
      <c r="G42" s="59">
        <v>59.399000000000008</v>
      </c>
      <c r="H42" s="88"/>
      <c r="I42" s="69">
        <v>56.055999999999969</v>
      </c>
      <c r="J42" s="88"/>
      <c r="K42" s="69">
        <v>65.937999999999974</v>
      </c>
      <c r="L42" s="88"/>
      <c r="M42" s="69">
        <v>67.162999999999997</v>
      </c>
      <c r="N42" s="88"/>
      <c r="O42" s="69">
        <v>62.179000000000009</v>
      </c>
      <c r="P42" s="88"/>
      <c r="Q42" s="101">
        <f t="shared" si="4"/>
        <v>310.73500000000001</v>
      </c>
      <c r="R42" s="22">
        <v>8</v>
      </c>
      <c r="S42" s="22">
        <v>44</v>
      </c>
      <c r="T42" s="89">
        <f>Q42*0.93</f>
        <v>288.98355000000004</v>
      </c>
      <c r="U42" s="22">
        <v>44</v>
      </c>
      <c r="V42" s="22"/>
    </row>
    <row r="43" spans="1:22" s="1" customFormat="1" ht="20.100000000000001" customHeight="1" x14ac:dyDescent="0.3">
      <c r="A43" s="30" t="s">
        <v>35</v>
      </c>
      <c r="B43" s="30" t="s">
        <v>41</v>
      </c>
      <c r="C43" s="37">
        <v>36</v>
      </c>
      <c r="D43" s="47" t="s">
        <v>99</v>
      </c>
      <c r="E43" s="21" t="s">
        <v>128</v>
      </c>
      <c r="F43" s="21" t="s">
        <v>50</v>
      </c>
      <c r="G43" s="59">
        <v>48.98099999999998</v>
      </c>
      <c r="H43" s="88"/>
      <c r="I43" s="69">
        <v>46.750000000000007</v>
      </c>
      <c r="J43" s="88"/>
      <c r="K43" s="69">
        <v>69.295999999999992</v>
      </c>
      <c r="L43" s="88" t="s">
        <v>17</v>
      </c>
      <c r="M43" s="69">
        <v>63.343999999999987</v>
      </c>
      <c r="N43" s="88" t="s">
        <v>17</v>
      </c>
      <c r="O43" s="69">
        <v>83</v>
      </c>
      <c r="P43" s="88"/>
      <c r="Q43" s="101">
        <f t="shared" si="4"/>
        <v>311.37099999999998</v>
      </c>
      <c r="R43" s="22">
        <v>9</v>
      </c>
      <c r="S43" s="22">
        <v>45</v>
      </c>
      <c r="T43" s="89">
        <f>Q43*0.93</f>
        <v>289.57502999999997</v>
      </c>
      <c r="U43" s="22">
        <v>45</v>
      </c>
      <c r="V43" s="22"/>
    </row>
    <row r="44" spans="1:22" s="1" customFormat="1" ht="20.100000000000001" customHeight="1" x14ac:dyDescent="0.3">
      <c r="A44" s="30" t="s">
        <v>35</v>
      </c>
      <c r="B44" s="30" t="s">
        <v>41</v>
      </c>
      <c r="C44" s="37">
        <v>32</v>
      </c>
      <c r="D44" s="47" t="s">
        <v>91</v>
      </c>
      <c r="E44" s="21" t="s">
        <v>128</v>
      </c>
      <c r="F44" s="21" t="s">
        <v>105</v>
      </c>
      <c r="G44" s="59">
        <v>45.909000000000027</v>
      </c>
      <c r="H44" s="88"/>
      <c r="I44" s="69">
        <v>45.430999999999976</v>
      </c>
      <c r="J44" s="88"/>
      <c r="K44" s="69">
        <v>63.082000000000022</v>
      </c>
      <c r="L44" s="88"/>
      <c r="M44" s="69">
        <v>100.61</v>
      </c>
      <c r="N44" s="88" t="s">
        <v>80</v>
      </c>
      <c r="O44" s="69">
        <v>58.109999999999957</v>
      </c>
      <c r="P44" s="88"/>
      <c r="Q44" s="101">
        <f t="shared" si="4"/>
        <v>313.142</v>
      </c>
      <c r="R44" s="22">
        <v>10</v>
      </c>
      <c r="S44" s="22">
        <v>46</v>
      </c>
      <c r="T44" s="89">
        <f>Q44*0.93</f>
        <v>291.22206</v>
      </c>
      <c r="U44" s="22">
        <v>46</v>
      </c>
      <c r="V44" s="22"/>
    </row>
    <row r="45" spans="1:22" s="1" customFormat="1" ht="20.100000000000001" customHeight="1" x14ac:dyDescent="0.3">
      <c r="A45" s="30" t="s">
        <v>35</v>
      </c>
      <c r="B45" s="30" t="s">
        <v>41</v>
      </c>
      <c r="C45" s="37">
        <v>37</v>
      </c>
      <c r="D45" s="47" t="s">
        <v>101</v>
      </c>
      <c r="E45" s="21" t="s">
        <v>128</v>
      </c>
      <c r="F45" s="21" t="s">
        <v>104</v>
      </c>
      <c r="G45" s="59">
        <v>76.034999999999982</v>
      </c>
      <c r="H45" s="88"/>
      <c r="I45" s="69">
        <v>63.154999999999987</v>
      </c>
      <c r="J45" s="88"/>
      <c r="K45" s="69">
        <v>78.837000000000018</v>
      </c>
      <c r="L45" s="88"/>
      <c r="M45" s="69">
        <v>79.552000000000021</v>
      </c>
      <c r="N45" s="88"/>
      <c r="O45" s="69">
        <v>72.972999999999956</v>
      </c>
      <c r="P45" s="88"/>
      <c r="Q45" s="101">
        <f t="shared" si="4"/>
        <v>370.55199999999996</v>
      </c>
      <c r="R45" s="22">
        <v>11</v>
      </c>
      <c r="S45" s="22">
        <v>49</v>
      </c>
      <c r="T45" s="89">
        <f>Q45*0.93</f>
        <v>344.61336</v>
      </c>
      <c r="U45" s="22">
        <v>49</v>
      </c>
      <c r="V45" s="22"/>
    </row>
    <row r="46" spans="1:22" s="1" customFormat="1" ht="20.100000000000001" customHeight="1" x14ac:dyDescent="0.3">
      <c r="A46" s="30" t="s">
        <v>35</v>
      </c>
      <c r="B46" s="30" t="s">
        <v>41</v>
      </c>
      <c r="C46" s="31">
        <v>33</v>
      </c>
      <c r="D46" s="47" t="s">
        <v>102</v>
      </c>
      <c r="E46" s="21" t="s">
        <v>128</v>
      </c>
      <c r="F46" s="21" t="s">
        <v>47</v>
      </c>
      <c r="G46" s="59">
        <v>83.16</v>
      </c>
      <c r="H46" s="88" t="s">
        <v>80</v>
      </c>
      <c r="I46" s="112">
        <v>79.98</v>
      </c>
      <c r="J46" s="88" t="s">
        <v>80</v>
      </c>
      <c r="K46" s="69">
        <v>126.45</v>
      </c>
      <c r="L46" s="88" t="s">
        <v>142</v>
      </c>
      <c r="M46" s="69">
        <v>116.75</v>
      </c>
      <c r="N46" s="88" t="s">
        <v>142</v>
      </c>
      <c r="O46" s="69">
        <v>97.165999999999997</v>
      </c>
      <c r="P46" s="88" t="s">
        <v>142</v>
      </c>
      <c r="Q46" s="122">
        <f t="shared" si="4"/>
        <v>503.50599999999997</v>
      </c>
      <c r="R46" s="22">
        <v>12</v>
      </c>
      <c r="S46" s="22">
        <v>51</v>
      </c>
      <c r="T46" s="123">
        <f>Q46*0.93</f>
        <v>468.26058</v>
      </c>
      <c r="U46" s="22">
        <v>51</v>
      </c>
      <c r="V46" s="22"/>
    </row>
    <row r="47" spans="1:22" s="1" customFormat="1" ht="20.100000000000001" customHeight="1" thickBot="1" x14ac:dyDescent="0.35">
      <c r="A47" s="43" t="s">
        <v>2</v>
      </c>
      <c r="B47" s="43" t="s">
        <v>41</v>
      </c>
      <c r="C47" s="34">
        <v>10</v>
      </c>
      <c r="D47" s="48" t="s">
        <v>76</v>
      </c>
      <c r="E47" s="38" t="s">
        <v>6</v>
      </c>
      <c r="F47" s="38">
        <v>121</v>
      </c>
      <c r="G47" s="60">
        <v>106.943</v>
      </c>
      <c r="H47" s="94"/>
      <c r="I47" s="70">
        <v>90.224999999999994</v>
      </c>
      <c r="J47" s="94"/>
      <c r="K47" s="70">
        <v>116.45399999999999</v>
      </c>
      <c r="L47" s="94"/>
      <c r="M47" s="70">
        <v>106.749</v>
      </c>
      <c r="N47" s="94"/>
      <c r="O47" s="70">
        <v>87.165999999999997</v>
      </c>
      <c r="P47" s="94"/>
      <c r="Q47" s="102">
        <f t="shared" si="4"/>
        <v>507.53699999999998</v>
      </c>
      <c r="R47" s="26">
        <v>13</v>
      </c>
      <c r="S47" s="26">
        <v>52</v>
      </c>
      <c r="T47" s="95">
        <f>Q47*0.95</f>
        <v>482.16014999999993</v>
      </c>
      <c r="U47" s="26">
        <v>52</v>
      </c>
      <c r="V47" s="26"/>
    </row>
    <row r="48" spans="1:22" s="1" customFormat="1" ht="20.100000000000001" customHeight="1" x14ac:dyDescent="0.3">
      <c r="A48" s="44" t="s">
        <v>2</v>
      </c>
      <c r="B48" s="44" t="s">
        <v>40</v>
      </c>
      <c r="C48" s="40">
        <v>16</v>
      </c>
      <c r="D48" s="49" t="s">
        <v>61</v>
      </c>
      <c r="E48" s="41" t="s">
        <v>53</v>
      </c>
      <c r="F48" s="41" t="s">
        <v>139</v>
      </c>
      <c r="G48" s="58">
        <v>40.04</v>
      </c>
      <c r="H48" s="96"/>
      <c r="I48" s="68">
        <v>37.067</v>
      </c>
      <c r="J48" s="96"/>
      <c r="K48" s="68">
        <v>49.747999999999998</v>
      </c>
      <c r="L48" s="96"/>
      <c r="M48" s="68">
        <v>47.802999999999997</v>
      </c>
      <c r="N48" s="96"/>
      <c r="O48" s="68">
        <v>48.216000000000001</v>
      </c>
      <c r="P48" s="96"/>
      <c r="Q48" s="103">
        <f t="shared" si="4"/>
        <v>222.874</v>
      </c>
      <c r="R48" s="42">
        <v>1</v>
      </c>
      <c r="S48" s="42">
        <v>2</v>
      </c>
      <c r="T48" s="97">
        <f>Q48*0.95</f>
        <v>211.7303</v>
      </c>
      <c r="U48" s="42">
        <v>3</v>
      </c>
      <c r="V48" s="42">
        <v>9</v>
      </c>
    </row>
    <row r="49" spans="1:22" s="1" customFormat="1" ht="20.100000000000001" customHeight="1" x14ac:dyDescent="0.3">
      <c r="A49" s="30" t="s">
        <v>2</v>
      </c>
      <c r="B49" s="44" t="s">
        <v>40</v>
      </c>
      <c r="C49" s="40">
        <v>17</v>
      </c>
      <c r="D49" s="55" t="s">
        <v>67</v>
      </c>
      <c r="E49" s="41" t="s">
        <v>6</v>
      </c>
      <c r="F49" s="41" t="s">
        <v>46</v>
      </c>
      <c r="G49" s="58">
        <v>50.904000000000003</v>
      </c>
      <c r="H49" s="96"/>
      <c r="I49" s="68">
        <v>38.54</v>
      </c>
      <c r="J49" s="96"/>
      <c r="K49" s="68">
        <v>51.460999999999999</v>
      </c>
      <c r="L49" s="96"/>
      <c r="M49" s="68">
        <v>49.725999999999999</v>
      </c>
      <c r="N49" s="96"/>
      <c r="O49" s="68">
        <v>49.034999999999997</v>
      </c>
      <c r="P49" s="96"/>
      <c r="Q49" s="101">
        <f t="shared" si="4"/>
        <v>239.666</v>
      </c>
      <c r="R49" s="42">
        <v>2</v>
      </c>
      <c r="S49" s="42">
        <v>14</v>
      </c>
      <c r="T49" s="97">
        <f>Q49*0.95</f>
        <v>227.68269999999998</v>
      </c>
      <c r="U49" s="42">
        <v>21</v>
      </c>
      <c r="V49" s="42">
        <v>6</v>
      </c>
    </row>
    <row r="50" spans="1:22" s="1" customFormat="1" ht="20.100000000000001" customHeight="1" x14ac:dyDescent="0.3">
      <c r="A50" s="30" t="s">
        <v>2</v>
      </c>
      <c r="B50" s="44" t="s">
        <v>40</v>
      </c>
      <c r="C50" s="45">
        <v>15</v>
      </c>
      <c r="D50" s="55" t="s">
        <v>73</v>
      </c>
      <c r="E50" s="41" t="s">
        <v>79</v>
      </c>
      <c r="F50" s="41">
        <v>121</v>
      </c>
      <c r="G50" s="58">
        <v>62.094000000000001</v>
      </c>
      <c r="H50" s="96"/>
      <c r="I50" s="68">
        <v>62.546999999999997</v>
      </c>
      <c r="J50" s="96" t="s">
        <v>17</v>
      </c>
      <c r="K50" s="68">
        <v>78.906000000000006</v>
      </c>
      <c r="L50" s="96"/>
      <c r="M50" s="68">
        <v>72.072999999999993</v>
      </c>
      <c r="N50" s="96"/>
      <c r="O50" s="68">
        <v>66.427000000000007</v>
      </c>
      <c r="P50" s="96"/>
      <c r="Q50" s="101">
        <f t="shared" si="4"/>
        <v>342.04700000000003</v>
      </c>
      <c r="R50" s="42">
        <v>3</v>
      </c>
      <c r="S50" s="42">
        <v>48</v>
      </c>
      <c r="T50" s="97">
        <f>Q50*0.95</f>
        <v>324.94465000000002</v>
      </c>
      <c r="U50" s="42">
        <v>48</v>
      </c>
      <c r="V50" s="42">
        <v>4</v>
      </c>
    </row>
    <row r="51" spans="1:22" s="1" customFormat="1" ht="20.100000000000001" customHeight="1" thickBot="1" x14ac:dyDescent="0.3">
      <c r="A51" s="35" t="s">
        <v>2</v>
      </c>
      <c r="B51" s="35" t="s">
        <v>40</v>
      </c>
      <c r="C51" s="36">
        <v>14</v>
      </c>
      <c r="D51" s="87" t="s">
        <v>75</v>
      </c>
      <c r="E51" s="39" t="s">
        <v>147</v>
      </c>
      <c r="F51" s="39" t="s">
        <v>136</v>
      </c>
      <c r="G51" s="61">
        <v>61.283000000000001</v>
      </c>
      <c r="H51" s="90"/>
      <c r="I51" s="71">
        <v>59.963000000000001</v>
      </c>
      <c r="J51" s="90"/>
      <c r="K51" s="71">
        <v>99.647999999999996</v>
      </c>
      <c r="L51" s="90"/>
      <c r="M51" s="71">
        <v>80.272000000000006</v>
      </c>
      <c r="N51" s="90"/>
      <c r="O51" s="71">
        <v>74.813000000000002</v>
      </c>
      <c r="P51" s="90"/>
      <c r="Q51" s="104">
        <f t="shared" si="4"/>
        <v>375.97899999999998</v>
      </c>
      <c r="R51" s="27">
        <v>4</v>
      </c>
      <c r="S51" s="27">
        <v>50</v>
      </c>
      <c r="T51" s="91">
        <f>Q51*0.95</f>
        <v>357.18004999999999</v>
      </c>
      <c r="U51" s="27">
        <v>50</v>
      </c>
      <c r="V51" s="27"/>
    </row>
    <row r="52" spans="1:22" s="1" customFormat="1" ht="20.100000000000001" customHeight="1" x14ac:dyDescent="0.3">
      <c r="A52" s="28" t="s">
        <v>37</v>
      </c>
      <c r="B52" s="28" t="s">
        <v>48</v>
      </c>
      <c r="C52" s="51">
        <v>50</v>
      </c>
      <c r="D52" s="46" t="s">
        <v>116</v>
      </c>
      <c r="E52" s="23" t="s">
        <v>128</v>
      </c>
      <c r="F52" s="23" t="s">
        <v>125</v>
      </c>
      <c r="G52" s="57">
        <v>42.136999999999979</v>
      </c>
      <c r="H52" s="92"/>
      <c r="I52" s="67">
        <v>39.712000000000032</v>
      </c>
      <c r="J52" s="92"/>
      <c r="K52" s="67">
        <v>51.658000000000037</v>
      </c>
      <c r="L52" s="92"/>
      <c r="M52" s="67">
        <v>50.476999999999997</v>
      </c>
      <c r="N52" s="92"/>
      <c r="O52" s="67">
        <v>49.207000000000001</v>
      </c>
      <c r="P52" s="92"/>
      <c r="Q52" s="100">
        <f t="shared" si="4"/>
        <v>233.19100000000006</v>
      </c>
      <c r="R52" s="25">
        <v>1</v>
      </c>
      <c r="S52" s="25">
        <v>10</v>
      </c>
      <c r="T52" s="93">
        <f>Q52*0.94</f>
        <v>219.19954000000004</v>
      </c>
      <c r="U52" s="25">
        <v>14</v>
      </c>
      <c r="V52" s="25">
        <v>9</v>
      </c>
    </row>
    <row r="53" spans="1:22" s="1" customFormat="1" ht="19.5" customHeight="1" x14ac:dyDescent="0.3">
      <c r="A53" s="32" t="s">
        <v>36</v>
      </c>
      <c r="B53" s="32" t="s">
        <v>48</v>
      </c>
      <c r="C53" s="31">
        <v>44</v>
      </c>
      <c r="D53" s="47" t="s">
        <v>108</v>
      </c>
      <c r="E53" s="21" t="s">
        <v>52</v>
      </c>
      <c r="F53" s="21" t="s">
        <v>51</v>
      </c>
      <c r="G53" s="59">
        <v>47.930999999999962</v>
      </c>
      <c r="H53" s="88"/>
      <c r="I53" s="69">
        <v>54.769999999999996</v>
      </c>
      <c r="J53" s="88"/>
      <c r="K53" s="69">
        <v>61.075999999999986</v>
      </c>
      <c r="L53" s="88"/>
      <c r="M53" s="69">
        <v>57.153000000000041</v>
      </c>
      <c r="N53" s="88"/>
      <c r="O53" s="69">
        <v>54.746999999999964</v>
      </c>
      <c r="P53" s="88"/>
      <c r="Q53" s="101">
        <f t="shared" si="4"/>
        <v>275.67699999999996</v>
      </c>
      <c r="R53" s="22">
        <v>2</v>
      </c>
      <c r="S53" s="113">
        <v>39</v>
      </c>
      <c r="T53" s="89">
        <f>Q53*0.86</f>
        <v>237.08221999999998</v>
      </c>
      <c r="U53" s="22">
        <v>29</v>
      </c>
      <c r="V53" s="22"/>
    </row>
    <row r="54" spans="1:22" s="1" customFormat="1" ht="19.5" x14ac:dyDescent="0.3">
      <c r="A54" s="30" t="s">
        <v>37</v>
      </c>
      <c r="B54" s="30" t="s">
        <v>48</v>
      </c>
      <c r="C54" s="31">
        <v>52</v>
      </c>
      <c r="D54" s="47" t="s">
        <v>119</v>
      </c>
      <c r="E54" s="21" t="s">
        <v>128</v>
      </c>
      <c r="F54" s="21" t="s">
        <v>127</v>
      </c>
      <c r="G54" s="59">
        <v>45.017000000000039</v>
      </c>
      <c r="H54" s="88"/>
      <c r="I54" s="69">
        <v>42.095999999999982</v>
      </c>
      <c r="J54" s="88"/>
      <c r="K54" s="69">
        <v>56.269999999999989</v>
      </c>
      <c r="L54" s="88"/>
      <c r="M54" s="69">
        <v>54.940000000000033</v>
      </c>
      <c r="N54" s="88"/>
      <c r="O54" s="69">
        <v>57.261000000000038</v>
      </c>
      <c r="P54" s="88" t="s">
        <v>17</v>
      </c>
      <c r="Q54" s="101">
        <f t="shared" si="4"/>
        <v>255.58400000000006</v>
      </c>
      <c r="R54" s="22">
        <v>3</v>
      </c>
      <c r="S54" s="22">
        <v>30</v>
      </c>
      <c r="T54" s="89">
        <f>Q54*0.94</f>
        <v>240.24896000000004</v>
      </c>
      <c r="U54" s="22">
        <v>32</v>
      </c>
      <c r="V54" s="22">
        <v>6</v>
      </c>
    </row>
    <row r="55" spans="1:22" s="1" customFormat="1" ht="20.25" thickBot="1" x14ac:dyDescent="0.35">
      <c r="A55" s="33" t="s">
        <v>35</v>
      </c>
      <c r="B55" s="33" t="s">
        <v>48</v>
      </c>
      <c r="C55" s="53">
        <v>24</v>
      </c>
      <c r="D55" s="48" t="s">
        <v>95</v>
      </c>
      <c r="E55" s="38" t="s">
        <v>128</v>
      </c>
      <c r="F55" s="38" t="s">
        <v>50</v>
      </c>
      <c r="G55" s="60">
        <v>46.779999999999987</v>
      </c>
      <c r="H55" s="94"/>
      <c r="I55" s="70">
        <v>43.346000000000018</v>
      </c>
      <c r="J55" s="94"/>
      <c r="K55" s="70">
        <v>62.556000000000019</v>
      </c>
      <c r="L55" s="94" t="s">
        <v>17</v>
      </c>
      <c r="M55" s="70">
        <v>53.931000000000012</v>
      </c>
      <c r="N55" s="94"/>
      <c r="O55" s="70">
        <v>64.747</v>
      </c>
      <c r="P55" s="94" t="s">
        <v>142</v>
      </c>
      <c r="Q55" s="102">
        <f t="shared" si="4"/>
        <v>271.36</v>
      </c>
      <c r="R55" s="26">
        <v>4</v>
      </c>
      <c r="S55" s="119">
        <v>35</v>
      </c>
      <c r="T55" s="95">
        <f>Q55*0.93</f>
        <v>252.36480000000003</v>
      </c>
      <c r="U55" s="119">
        <v>37</v>
      </c>
      <c r="V55" s="26">
        <v>4</v>
      </c>
    </row>
    <row r="56" spans="1:22" s="1" customFormat="1" ht="18.75" x14ac:dyDescent="0.25">
      <c r="A56" s="9"/>
      <c r="B56" s="9"/>
      <c r="C56" s="9"/>
      <c r="D56" s="9"/>
      <c r="E56" s="9"/>
      <c r="F56" s="9"/>
      <c r="G56" s="62"/>
      <c r="H56" s="11"/>
      <c r="I56" s="62"/>
      <c r="J56" s="11"/>
      <c r="K56" s="11"/>
      <c r="L56" s="11"/>
      <c r="M56" s="11"/>
      <c r="N56" s="11"/>
      <c r="O56" s="11"/>
      <c r="P56" s="11"/>
      <c r="Q56" s="14"/>
      <c r="R56" s="9"/>
      <c r="S56" s="9"/>
      <c r="T56" s="9" t="s">
        <v>38</v>
      </c>
      <c r="U56" s="9"/>
      <c r="V56" s="6"/>
    </row>
    <row r="57" spans="1:22" s="1" customFormat="1" ht="18.75" x14ac:dyDescent="0.25">
      <c r="A57" s="14" t="s">
        <v>18</v>
      </c>
      <c r="B57" s="14"/>
      <c r="C57" s="14"/>
      <c r="D57" s="6"/>
      <c r="E57" s="14" t="s">
        <v>19</v>
      </c>
      <c r="F57" s="2"/>
      <c r="G57" s="63"/>
      <c r="H57" s="2"/>
      <c r="I57" s="63"/>
      <c r="J57" s="2"/>
      <c r="K57" s="2"/>
      <c r="L57" s="2"/>
      <c r="M57" s="2"/>
      <c r="N57" s="2"/>
      <c r="O57" s="2"/>
      <c r="P57" s="2"/>
      <c r="Q57" s="14"/>
      <c r="R57" s="9"/>
      <c r="S57" s="9"/>
      <c r="T57" s="9"/>
      <c r="U57" s="9"/>
      <c r="V57" s="6"/>
    </row>
    <row r="58" spans="1:22" s="1" customFormat="1" ht="18.75" x14ac:dyDescent="0.25">
      <c r="A58" s="2"/>
      <c r="B58" s="2"/>
      <c r="C58" s="2"/>
      <c r="E58" s="14" t="s">
        <v>20</v>
      </c>
      <c r="F58" s="2"/>
      <c r="G58" s="63"/>
      <c r="H58" s="2"/>
      <c r="I58" s="63"/>
      <c r="J58" s="2"/>
      <c r="K58" s="2"/>
      <c r="L58" s="2"/>
      <c r="M58" s="2"/>
      <c r="N58" s="2"/>
      <c r="O58" s="2"/>
      <c r="P58" s="2"/>
      <c r="Q58" s="2"/>
    </row>
    <row r="59" spans="1:22" s="1" customFormat="1" ht="18.75" customHeight="1" x14ac:dyDescent="0.25">
      <c r="A59" s="14"/>
      <c r="B59" s="2"/>
      <c r="C59" s="2"/>
      <c r="E59" s="14" t="s">
        <v>21</v>
      </c>
      <c r="F59" s="2"/>
      <c r="G59" s="63"/>
      <c r="H59" s="2"/>
      <c r="I59" s="63"/>
      <c r="J59" s="2"/>
      <c r="K59" s="2"/>
      <c r="L59" s="2"/>
      <c r="M59" s="2"/>
      <c r="N59" s="2"/>
      <c r="O59" s="2"/>
      <c r="P59" s="2"/>
      <c r="Q59" s="2"/>
    </row>
    <row r="60" spans="1:22" s="1" customFormat="1" ht="18.75" customHeight="1" x14ac:dyDescent="0.25">
      <c r="A60" s="14"/>
      <c r="B60" s="2"/>
      <c r="C60" s="2"/>
      <c r="E60" s="15" t="s">
        <v>34</v>
      </c>
      <c r="F60" s="2"/>
      <c r="G60" s="63"/>
      <c r="H60" s="2"/>
      <c r="I60" s="63"/>
      <c r="J60" s="2"/>
      <c r="K60" s="2"/>
      <c r="L60" s="2"/>
      <c r="M60" s="2"/>
      <c r="N60" s="2"/>
      <c r="O60" s="2"/>
      <c r="P60" s="2"/>
      <c r="Q60" s="2"/>
    </row>
    <row r="61" spans="1:22" s="1" customFormat="1" ht="18.75" x14ac:dyDescent="0.25">
      <c r="A61" s="14"/>
      <c r="B61" s="2"/>
      <c r="C61" s="2"/>
      <c r="D61" s="15"/>
      <c r="E61" s="2"/>
      <c r="F61" s="2"/>
      <c r="G61" s="63"/>
      <c r="H61" s="2"/>
      <c r="I61" s="63"/>
      <c r="J61" s="2"/>
      <c r="K61" s="2"/>
      <c r="L61" s="2"/>
      <c r="M61" s="2"/>
      <c r="N61" s="2"/>
      <c r="O61" s="2"/>
      <c r="P61" s="2"/>
      <c r="Q61" s="2"/>
    </row>
    <row r="62" spans="1:22" s="20" customFormat="1" ht="19.5" x14ac:dyDescent="0.3">
      <c r="A62" s="18" t="s">
        <v>141</v>
      </c>
      <c r="B62" s="16"/>
      <c r="C62" s="16"/>
      <c r="D62" s="16"/>
      <c r="E62" s="16"/>
      <c r="F62" s="16"/>
      <c r="G62" s="64"/>
      <c r="I62" s="64"/>
      <c r="J62" s="16"/>
      <c r="K62" s="16"/>
      <c r="L62" s="16"/>
      <c r="M62" s="16"/>
      <c r="N62" s="16"/>
      <c r="O62" s="16"/>
      <c r="P62" s="16"/>
      <c r="Q62" s="16"/>
      <c r="R62" s="19"/>
      <c r="S62" s="19"/>
      <c r="T62" s="19"/>
      <c r="U62" s="19"/>
    </row>
    <row r="63" spans="1:22" s="1" customFormat="1" ht="18.75" x14ac:dyDescent="0.25">
      <c r="A63" s="18" t="s">
        <v>45</v>
      </c>
      <c r="B63" s="2"/>
      <c r="C63" s="2"/>
      <c r="D63" s="2"/>
      <c r="E63" s="2"/>
      <c r="F63" s="2"/>
      <c r="G63" s="63"/>
      <c r="H63" s="2"/>
      <c r="I63" s="63"/>
      <c r="J63" s="2"/>
      <c r="K63" s="2"/>
      <c r="L63" s="2"/>
      <c r="M63" s="2"/>
      <c r="N63" s="2"/>
      <c r="O63" s="2"/>
      <c r="P63" s="2"/>
      <c r="Q63" s="2"/>
      <c r="R63" s="19"/>
      <c r="S63" s="9"/>
      <c r="T63" s="9"/>
      <c r="U63" s="9"/>
    </row>
    <row r="64" spans="1:22" s="1" customFormat="1" ht="18.75" x14ac:dyDescent="0.25">
      <c r="A64" s="24" t="s">
        <v>42</v>
      </c>
      <c r="B64" s="2"/>
      <c r="C64" s="2"/>
      <c r="D64" s="2"/>
      <c r="E64" s="2"/>
      <c r="F64" s="2"/>
      <c r="G64" s="63"/>
      <c r="H64" s="2"/>
      <c r="I64" s="63"/>
      <c r="J64" s="2"/>
      <c r="K64" s="2"/>
      <c r="L64" s="2"/>
      <c r="M64" s="2"/>
      <c r="N64" s="2"/>
      <c r="O64" s="2"/>
      <c r="P64" s="2"/>
      <c r="Q64" s="2"/>
      <c r="R64" s="19"/>
      <c r="S64" s="9"/>
      <c r="T64" s="9"/>
      <c r="U64" s="9"/>
    </row>
    <row r="65" spans="1:22" s="1" customFormat="1" ht="18.75" x14ac:dyDescent="0.25">
      <c r="A65" s="14"/>
      <c r="B65" s="2"/>
      <c r="C65" s="2"/>
      <c r="D65" s="2"/>
      <c r="E65" s="2"/>
      <c r="F65" s="2"/>
      <c r="G65" s="63"/>
      <c r="H65" s="2"/>
      <c r="I65" s="63"/>
      <c r="J65" s="2"/>
      <c r="K65" s="2"/>
      <c r="L65" s="2"/>
      <c r="M65" s="2"/>
      <c r="N65" s="2"/>
      <c r="O65" s="2"/>
      <c r="P65" s="2"/>
      <c r="Q65" s="2"/>
      <c r="R65" s="19"/>
      <c r="S65" s="9"/>
      <c r="T65" s="9"/>
      <c r="U65" s="9"/>
    </row>
    <row r="66" spans="1:22" s="1" customFormat="1" ht="18.75" x14ac:dyDescent="0.25">
      <c r="A66" s="17" t="s">
        <v>55</v>
      </c>
      <c r="B66" s="2"/>
      <c r="C66" s="2"/>
      <c r="D66" s="2"/>
      <c r="E66" s="2"/>
      <c r="F66" s="2"/>
      <c r="G66" s="63"/>
      <c r="H66" s="2"/>
      <c r="I66" s="63"/>
      <c r="J66" s="2"/>
      <c r="K66" s="2"/>
      <c r="L66" s="2"/>
      <c r="M66" s="2"/>
      <c r="N66" s="2"/>
      <c r="O66" s="2"/>
      <c r="P66" s="2"/>
      <c r="Q66" s="2"/>
      <c r="R66" s="9"/>
      <c r="S66" s="9"/>
      <c r="T66" s="9"/>
      <c r="U66" s="9"/>
    </row>
    <row r="67" spans="1:22" s="1" customFormat="1" ht="18.75" x14ac:dyDescent="0.25">
      <c r="A67" s="17" t="s">
        <v>140</v>
      </c>
      <c r="B67" s="2"/>
      <c r="C67" s="2"/>
      <c r="D67" s="2"/>
      <c r="E67" s="2"/>
      <c r="F67" s="2"/>
      <c r="G67" s="63"/>
      <c r="H67" s="2"/>
      <c r="I67" s="63"/>
      <c r="J67" s="2"/>
      <c r="K67" s="2"/>
      <c r="L67" s="2"/>
      <c r="M67" s="2"/>
      <c r="N67" s="2"/>
      <c r="O67" s="2"/>
      <c r="P67" s="2"/>
      <c r="Q67" s="2"/>
      <c r="R67" s="9"/>
      <c r="S67" s="9"/>
      <c r="T67" s="9"/>
      <c r="U67" s="9"/>
    </row>
    <row r="68" spans="1:22" s="1" customFormat="1" ht="18.75" x14ac:dyDescent="0.25">
      <c r="A68" s="17" t="s">
        <v>39</v>
      </c>
      <c r="B68" s="2"/>
      <c r="C68" s="2"/>
      <c r="D68" s="2"/>
      <c r="E68" s="2"/>
      <c r="F68" s="2"/>
      <c r="G68" s="63"/>
      <c r="H68" s="2"/>
      <c r="I68" s="63"/>
      <c r="J68" s="2"/>
      <c r="K68" s="2"/>
      <c r="L68" s="2"/>
      <c r="M68" s="2"/>
      <c r="N68" s="2"/>
      <c r="O68" s="2"/>
      <c r="P68" s="2"/>
      <c r="Q68" s="2"/>
      <c r="R68" s="9"/>
      <c r="S68" s="9"/>
      <c r="T68" s="9"/>
      <c r="U68" s="9"/>
    </row>
    <row r="69" spans="1:22" s="1" customFormat="1" ht="18.75" x14ac:dyDescent="0.25">
      <c r="A69" s="17"/>
      <c r="B69" s="2"/>
      <c r="C69" s="2"/>
      <c r="D69" s="2"/>
      <c r="E69" s="2"/>
      <c r="F69" s="2"/>
      <c r="G69" s="63"/>
      <c r="H69" s="2"/>
      <c r="I69" s="63"/>
      <c r="J69" s="2"/>
      <c r="K69" s="2"/>
      <c r="L69" s="2"/>
      <c r="M69" s="2"/>
      <c r="N69" s="2"/>
      <c r="O69" s="2"/>
      <c r="P69" s="2"/>
      <c r="Q69" s="2"/>
      <c r="R69" s="9"/>
      <c r="S69" s="9"/>
      <c r="T69" s="9"/>
      <c r="U69" s="9"/>
    </row>
    <row r="70" spans="1:22" s="1" customFormat="1" ht="18.75" x14ac:dyDescent="0.25">
      <c r="A70" s="14"/>
      <c r="B70" s="2"/>
      <c r="C70" s="2"/>
      <c r="D70" s="2"/>
      <c r="E70" s="2"/>
      <c r="F70" s="2"/>
      <c r="G70" s="63"/>
      <c r="H70" s="2"/>
      <c r="I70" s="63"/>
      <c r="J70" s="2"/>
      <c r="K70" s="2"/>
      <c r="L70" s="2"/>
      <c r="M70" s="2"/>
      <c r="N70" s="2"/>
      <c r="O70" s="2"/>
      <c r="P70" s="2"/>
      <c r="Q70" s="2"/>
      <c r="R70" s="9"/>
      <c r="S70" s="9"/>
      <c r="T70" s="9"/>
      <c r="U70" s="9"/>
    </row>
    <row r="71" spans="1:22" s="1" customFormat="1" ht="18.75" x14ac:dyDescent="0.25">
      <c r="A71" s="18" t="s">
        <v>22</v>
      </c>
      <c r="B71" s="2"/>
      <c r="C71" s="2"/>
      <c r="D71" s="2"/>
      <c r="E71" s="2"/>
      <c r="F71" s="2"/>
      <c r="G71" s="63"/>
      <c r="H71" s="2"/>
      <c r="I71" s="63"/>
      <c r="J71" s="2"/>
      <c r="K71" s="2"/>
      <c r="L71" s="2"/>
      <c r="M71" s="2"/>
      <c r="N71" s="2"/>
      <c r="O71" s="2"/>
      <c r="P71" s="2"/>
      <c r="Q71" s="2"/>
      <c r="R71" s="9"/>
      <c r="S71" s="9"/>
      <c r="T71" s="9"/>
      <c r="U71" s="9"/>
    </row>
    <row r="72" spans="1:22" s="1" customFormat="1" ht="18.75" x14ac:dyDescent="0.25">
      <c r="A72" s="18"/>
      <c r="B72" s="2"/>
      <c r="C72" s="2" t="s">
        <v>23</v>
      </c>
      <c r="D72" s="2"/>
      <c r="E72" s="2"/>
      <c r="F72" s="2"/>
      <c r="G72" s="63"/>
      <c r="H72" s="2"/>
      <c r="I72" s="72" t="s">
        <v>24</v>
      </c>
      <c r="J72" s="2"/>
      <c r="K72" s="2"/>
      <c r="L72" s="2"/>
      <c r="M72" s="2"/>
      <c r="N72" s="2"/>
      <c r="O72" s="2"/>
      <c r="P72" s="2"/>
      <c r="Q72" s="2"/>
      <c r="R72" s="9"/>
      <c r="S72" s="9"/>
      <c r="T72" s="9"/>
      <c r="U72" s="9"/>
    </row>
    <row r="73" spans="1:22" s="1" customFormat="1" ht="18.75" x14ac:dyDescent="0.25">
      <c r="A73" s="18"/>
      <c r="B73" s="2"/>
      <c r="C73" s="2" t="s">
        <v>25</v>
      </c>
      <c r="D73" s="2"/>
      <c r="E73" s="2"/>
      <c r="F73" s="2"/>
      <c r="G73" s="63"/>
      <c r="H73" s="2"/>
      <c r="I73" s="73" t="s">
        <v>26</v>
      </c>
      <c r="J73" s="2"/>
      <c r="K73" s="2"/>
      <c r="L73" s="2"/>
      <c r="M73" s="2"/>
      <c r="N73" s="2"/>
      <c r="O73" s="2"/>
      <c r="P73" s="2"/>
      <c r="Q73" s="2"/>
      <c r="R73" s="9"/>
      <c r="S73" s="9"/>
      <c r="T73" s="9"/>
      <c r="U73" s="9"/>
    </row>
    <row r="74" spans="1:22" s="1" customFormat="1" ht="18.75" x14ac:dyDescent="0.25">
      <c r="A74" s="127" t="s">
        <v>27</v>
      </c>
      <c r="B74" s="127"/>
      <c r="C74" s="127"/>
      <c r="D74" s="127"/>
      <c r="E74" s="127"/>
      <c r="F74" s="127"/>
      <c r="G74" s="127"/>
      <c r="H74" s="127"/>
      <c r="I74" s="129" t="s">
        <v>28</v>
      </c>
      <c r="J74" s="129"/>
      <c r="K74" s="129"/>
      <c r="L74" s="129"/>
      <c r="M74" s="129"/>
      <c r="N74" s="129"/>
      <c r="O74" s="129"/>
      <c r="P74" s="129"/>
      <c r="Q74" s="129"/>
      <c r="R74" s="129"/>
      <c r="S74" s="9"/>
      <c r="T74" s="9"/>
      <c r="U74" s="9"/>
    </row>
    <row r="75" spans="1:22" ht="18.75" x14ac:dyDescent="0.25">
      <c r="A75" s="127" t="s">
        <v>29</v>
      </c>
      <c r="B75" s="127"/>
      <c r="C75" s="127"/>
      <c r="D75" s="127"/>
      <c r="E75" s="127"/>
      <c r="F75" s="127"/>
      <c r="G75" s="127"/>
      <c r="H75" s="127"/>
      <c r="I75" s="129" t="s">
        <v>30</v>
      </c>
      <c r="J75" s="129"/>
      <c r="K75" s="129"/>
      <c r="L75" s="129"/>
      <c r="M75" s="129"/>
      <c r="N75" s="129"/>
      <c r="O75" s="129"/>
      <c r="P75" s="129"/>
      <c r="Q75" s="129"/>
      <c r="R75" s="129"/>
      <c r="S75" s="2"/>
      <c r="T75" s="2"/>
      <c r="U75" s="2"/>
      <c r="V75" s="1"/>
    </row>
    <row r="76" spans="1:22" s="1" customFormat="1" ht="18.75" x14ac:dyDescent="0.25">
      <c r="A76" s="127" t="s">
        <v>31</v>
      </c>
      <c r="B76" s="127"/>
      <c r="C76" s="127"/>
      <c r="D76" s="127"/>
      <c r="E76" s="127"/>
      <c r="F76" s="127"/>
      <c r="G76" s="127"/>
      <c r="H76" s="127"/>
      <c r="I76" s="129" t="s">
        <v>32</v>
      </c>
      <c r="J76" s="129"/>
      <c r="K76" s="129"/>
      <c r="L76" s="129"/>
      <c r="M76" s="129"/>
      <c r="N76" s="129"/>
      <c r="O76" s="129"/>
      <c r="P76" s="129"/>
      <c r="Q76" s="129"/>
      <c r="R76" s="129"/>
      <c r="S76" s="2"/>
      <c r="T76" s="2"/>
      <c r="U76" s="2"/>
    </row>
    <row r="77" spans="1:22" s="1" customFormat="1" ht="18.75" x14ac:dyDescent="0.25">
      <c r="A77" s="15"/>
      <c r="B77" s="15"/>
      <c r="C77" s="15"/>
      <c r="D77" s="15"/>
      <c r="E77" s="15"/>
      <c r="F77" s="15"/>
      <c r="G77" s="65"/>
      <c r="H77" s="15"/>
      <c r="I77" s="65"/>
      <c r="J77" s="2"/>
      <c r="K77" s="2"/>
      <c r="L77" s="2"/>
      <c r="M77" s="2"/>
      <c r="N77" s="2"/>
      <c r="O77" s="2"/>
      <c r="P77" s="2"/>
      <c r="Q77" s="2"/>
      <c r="R77" s="9"/>
      <c r="S77" s="2"/>
      <c r="T77" s="2"/>
      <c r="U77" s="2"/>
      <c r="V77" s="7"/>
    </row>
    <row r="78" spans="1:22" s="1" customFormat="1" ht="18.75" x14ac:dyDescent="0.25">
      <c r="A78" s="18" t="s">
        <v>33</v>
      </c>
      <c r="B78" s="2"/>
      <c r="C78" s="2"/>
      <c r="D78" s="15"/>
      <c r="E78" s="15"/>
      <c r="F78" s="15"/>
      <c r="G78" s="65"/>
      <c r="H78" s="15"/>
      <c r="I78" s="65"/>
      <c r="J78" s="2"/>
      <c r="K78" s="2"/>
      <c r="L78" s="2"/>
      <c r="M78" s="2"/>
      <c r="N78" s="2"/>
      <c r="O78" s="2"/>
      <c r="P78" s="2"/>
      <c r="Q78" s="2"/>
      <c r="R78" s="9"/>
      <c r="S78" s="2"/>
      <c r="T78" s="2"/>
      <c r="U78" s="2"/>
    </row>
    <row r="79" spans="1:22" s="1" customFormat="1" ht="18.75" x14ac:dyDescent="0.25">
      <c r="A79" s="126" t="s">
        <v>43</v>
      </c>
      <c r="B79" s="127"/>
      <c r="C79" s="127"/>
      <c r="D79" s="127"/>
      <c r="E79" s="127"/>
      <c r="F79" s="127"/>
      <c r="G79" s="127"/>
      <c r="H79" s="127"/>
      <c r="I79" s="128" t="s">
        <v>44</v>
      </c>
      <c r="J79" s="128"/>
      <c r="K79" s="128"/>
      <c r="L79" s="128"/>
      <c r="M79" s="128"/>
      <c r="N79" s="128"/>
      <c r="O79" s="128"/>
      <c r="P79" s="128"/>
      <c r="Q79" s="128"/>
      <c r="R79" s="128"/>
      <c r="S79" s="2"/>
      <c r="T79" s="2"/>
      <c r="U79" s="2"/>
    </row>
    <row r="80" spans="1:22" s="1" customFormat="1" ht="18.75" x14ac:dyDescent="0.25">
      <c r="D80" s="10"/>
      <c r="G80" s="63"/>
      <c r="H80" s="2"/>
      <c r="I80" s="63"/>
      <c r="J80" s="2"/>
      <c r="K80" s="2"/>
      <c r="L80" s="2"/>
      <c r="M80" s="2"/>
      <c r="N80" s="2"/>
      <c r="O80" s="2"/>
      <c r="P80" s="2"/>
      <c r="Q80" s="2"/>
      <c r="R80" s="9"/>
      <c r="S80" s="2"/>
      <c r="T80" s="2"/>
      <c r="U80" s="2"/>
    </row>
    <row r="81" spans="1:22" s="1" customFormat="1" ht="18.75" x14ac:dyDescent="0.25">
      <c r="D81" s="10"/>
      <c r="G81" s="63"/>
      <c r="H81" s="2"/>
      <c r="I81" s="63"/>
      <c r="J81" s="2"/>
      <c r="K81" s="2"/>
      <c r="L81" s="2"/>
      <c r="M81" s="2"/>
      <c r="N81" s="2"/>
      <c r="O81" s="2"/>
      <c r="P81" s="2"/>
      <c r="Q81" s="2"/>
      <c r="R81" s="9"/>
      <c r="S81" s="2"/>
      <c r="T81" s="2"/>
      <c r="U81" s="2"/>
    </row>
    <row r="82" spans="1:22" s="1" customFormat="1" ht="18.75" x14ac:dyDescent="0.25">
      <c r="D82" s="10"/>
      <c r="G82" s="63"/>
      <c r="I82" s="74"/>
      <c r="R82" s="9"/>
    </row>
    <row r="83" spans="1:22" s="1" customFormat="1" ht="18.75" x14ac:dyDescent="0.25">
      <c r="D83" s="10"/>
      <c r="G83" s="63"/>
      <c r="I83" s="74"/>
      <c r="R83" s="9"/>
    </row>
    <row r="84" spans="1:22" s="1" customFormat="1" ht="18.75" x14ac:dyDescent="0.25">
      <c r="A84" s="3"/>
      <c r="B84" s="3"/>
      <c r="C84" s="3"/>
      <c r="D84" s="4"/>
      <c r="E84" s="3"/>
      <c r="F84" s="3"/>
      <c r="G84" s="66"/>
      <c r="I84" s="74"/>
      <c r="R84" s="9"/>
    </row>
    <row r="85" spans="1:22" s="1" customFormat="1" ht="18.75" x14ac:dyDescent="0.25">
      <c r="A85" s="3"/>
      <c r="B85" s="3"/>
      <c r="C85" s="3"/>
      <c r="D85" s="4"/>
      <c r="E85" s="3"/>
      <c r="F85" s="3"/>
      <c r="G85" s="66"/>
      <c r="I85" s="74"/>
      <c r="R85" s="9"/>
    </row>
    <row r="86" spans="1:22" s="1" customFormat="1" ht="18.75" x14ac:dyDescent="0.25">
      <c r="A86" s="3"/>
      <c r="B86" s="3"/>
      <c r="C86" s="3"/>
      <c r="D86" s="4"/>
      <c r="E86" s="3"/>
      <c r="F86" s="3"/>
      <c r="G86" s="66"/>
      <c r="I86" s="74"/>
      <c r="R86" s="9"/>
    </row>
    <row r="87" spans="1:22" ht="18.75" x14ac:dyDescent="0.25">
      <c r="A87" s="3"/>
      <c r="B87" s="3"/>
      <c r="C87" s="3"/>
      <c r="D87" s="4"/>
      <c r="E87" s="3"/>
      <c r="F87" s="3"/>
      <c r="H87" s="1"/>
      <c r="I87" s="74"/>
      <c r="J87" s="1"/>
      <c r="K87" s="1"/>
      <c r="L87" s="1"/>
      <c r="M87" s="1"/>
      <c r="N87" s="1"/>
      <c r="O87" s="1"/>
      <c r="P87" s="1"/>
      <c r="Q87" s="1"/>
      <c r="S87" s="1"/>
      <c r="T87" s="1"/>
      <c r="U87" s="1"/>
      <c r="V87" s="1"/>
    </row>
    <row r="88" spans="1:22" s="1" customFormat="1" ht="18.75" x14ac:dyDescent="0.25">
      <c r="A88" s="3"/>
      <c r="B88" s="3"/>
      <c r="C88" s="3"/>
      <c r="D88" s="4"/>
      <c r="E88" s="3"/>
      <c r="F88" s="3"/>
      <c r="G88" s="66"/>
      <c r="I88" s="74"/>
      <c r="R88" s="9"/>
    </row>
    <row r="89" spans="1:22" s="1" customFormat="1" ht="18.75" x14ac:dyDescent="0.25">
      <c r="A89" s="7"/>
      <c r="B89" s="7"/>
      <c r="C89" s="7"/>
      <c r="D89" s="8"/>
      <c r="E89" s="7"/>
      <c r="F89" s="7"/>
      <c r="G89" s="66"/>
      <c r="H89" s="7"/>
      <c r="I89" s="66"/>
      <c r="J89" s="7"/>
      <c r="K89" s="7"/>
      <c r="L89" s="7"/>
      <c r="M89" s="7"/>
      <c r="N89" s="7"/>
      <c r="O89" s="7"/>
      <c r="P89" s="7"/>
      <c r="Q89" s="7"/>
      <c r="R89" s="9"/>
      <c r="S89" s="7"/>
      <c r="T89" s="7"/>
      <c r="U89" s="7"/>
      <c r="V89" s="7"/>
    </row>
    <row r="90" spans="1:22" s="1" customFormat="1" ht="18.75" x14ac:dyDescent="0.25">
      <c r="A90" s="3"/>
      <c r="B90" s="3"/>
      <c r="C90" s="3"/>
      <c r="D90" s="4"/>
      <c r="E90" s="3"/>
      <c r="F90" s="3"/>
      <c r="G90" s="66"/>
      <c r="I90" s="74"/>
      <c r="R90" s="9"/>
    </row>
    <row r="91" spans="1:22" ht="18.75" x14ac:dyDescent="0.25">
      <c r="A91" s="3"/>
      <c r="B91" s="3"/>
      <c r="C91" s="3"/>
      <c r="D91" s="4"/>
      <c r="E91" s="3"/>
      <c r="F91" s="3"/>
      <c r="H91" s="1"/>
      <c r="I91" s="74"/>
      <c r="J91" s="1"/>
      <c r="K91" s="1"/>
      <c r="L91" s="1"/>
      <c r="M91" s="1"/>
      <c r="N91" s="1"/>
      <c r="O91" s="1"/>
      <c r="P91" s="1"/>
      <c r="Q91" s="1"/>
      <c r="S91" s="1"/>
      <c r="T91" s="1"/>
      <c r="U91" s="1"/>
      <c r="V91" s="1"/>
    </row>
    <row r="92" spans="1:22" ht="18.75" x14ac:dyDescent="0.25">
      <c r="A92" s="3"/>
      <c r="B92" s="3"/>
      <c r="C92" s="3"/>
      <c r="D92" s="4"/>
      <c r="E92" s="3"/>
      <c r="F92" s="3"/>
      <c r="H92" s="1"/>
      <c r="I92" s="74"/>
      <c r="J92" s="1"/>
      <c r="K92" s="1"/>
      <c r="L92" s="1"/>
      <c r="M92" s="1"/>
      <c r="N92" s="1"/>
      <c r="O92" s="1"/>
      <c r="P92" s="1"/>
      <c r="Q92" s="1"/>
      <c r="S92" s="1"/>
      <c r="T92" s="1"/>
      <c r="U92" s="1"/>
      <c r="V92" s="1"/>
    </row>
    <row r="94" spans="1:22" ht="18.75" x14ac:dyDescent="0.25">
      <c r="C94" s="3"/>
    </row>
    <row r="95" spans="1:22" ht="18.75" x14ac:dyDescent="0.25">
      <c r="C95" s="3"/>
    </row>
    <row r="96" spans="1:22" ht="18.75" x14ac:dyDescent="0.25">
      <c r="C96" s="1"/>
    </row>
    <row r="97" spans="3:3" ht="18.75" x14ac:dyDescent="0.25">
      <c r="C97" s="3"/>
    </row>
    <row r="98" spans="3:3" ht="18.75" x14ac:dyDescent="0.25">
      <c r="C98" s="3"/>
    </row>
    <row r="99" spans="3:3" ht="18.75" x14ac:dyDescent="0.25">
      <c r="C99" s="3"/>
    </row>
    <row r="101" spans="3:3" ht="18.75" x14ac:dyDescent="0.25">
      <c r="C101" s="3"/>
    </row>
    <row r="102" spans="3:3" ht="18.75" x14ac:dyDescent="0.25">
      <c r="C102" s="3"/>
    </row>
    <row r="103" spans="3:3" ht="18.75" x14ac:dyDescent="0.25">
      <c r="C103" s="3"/>
    </row>
    <row r="104" spans="3:3" ht="18.75" x14ac:dyDescent="0.25">
      <c r="C104" s="3"/>
    </row>
    <row r="105" spans="3:3" ht="18.75" x14ac:dyDescent="0.25">
      <c r="C105" s="3"/>
    </row>
  </sheetData>
  <sortState ref="A4:V55">
    <sortCondition ref="B4:B55"/>
    <sortCondition ref="T4:T55"/>
  </sortState>
  <mergeCells count="26">
    <mergeCell ref="A1:V1"/>
    <mergeCell ref="A2:A3"/>
    <mergeCell ref="B2:B3"/>
    <mergeCell ref="C2:C3"/>
    <mergeCell ref="D2:D3"/>
    <mergeCell ref="E2:E3"/>
    <mergeCell ref="F2:F3"/>
    <mergeCell ref="G2:H2"/>
    <mergeCell ref="I2:J2"/>
    <mergeCell ref="K2:L2"/>
    <mergeCell ref="U2:U3"/>
    <mergeCell ref="M2:N2"/>
    <mergeCell ref="Q2:Q3"/>
    <mergeCell ref="R2:R3"/>
    <mergeCell ref="O2:P2"/>
    <mergeCell ref="V2:V3"/>
    <mergeCell ref="S2:S3"/>
    <mergeCell ref="T2:T3"/>
    <mergeCell ref="A79:H79"/>
    <mergeCell ref="I79:R79"/>
    <mergeCell ref="A76:H76"/>
    <mergeCell ref="I76:R76"/>
    <mergeCell ref="A74:H74"/>
    <mergeCell ref="I74:R74"/>
    <mergeCell ref="A75:H75"/>
    <mergeCell ref="I75:R75"/>
  </mergeCells>
  <phoneticPr fontId="24" type="noConversion"/>
  <hyperlinks>
    <hyperlink ref="I74" r:id="rId1"/>
    <hyperlink ref="I79" r:id="rId2"/>
    <hyperlink ref="I75" r:id="rId3"/>
    <hyperlink ref="I76" r:id="rId4"/>
    <hyperlink ref="I72" r:id="rId5"/>
  </hyperlinks>
  <printOptions gridLines="1"/>
  <pageMargins left="0.25" right="0.25" top="0.75" bottom="0.75" header="0.3" footer="0.3"/>
  <pageSetup paperSize="9" scale="47" fitToHeight="0" orientation="landscape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5"/>
  <sheetViews>
    <sheetView zoomScale="70" zoomScaleNormal="70" workbookViewId="0">
      <pane ySplit="3" topLeftCell="A4" activePane="bottomLeft" state="frozen"/>
      <selection pane="bottomLeft" activeCell="D12" sqref="D12"/>
    </sheetView>
  </sheetViews>
  <sheetFormatPr defaultColWidth="9.140625" defaultRowHeight="14.25" x14ac:dyDescent="0.2"/>
  <cols>
    <col min="1" max="1" width="9.140625" style="7"/>
    <col min="2" max="2" width="9.28515625" style="7" customWidth="1"/>
    <col min="3" max="3" width="7.5703125" style="7" customWidth="1"/>
    <col min="4" max="4" width="25.7109375" style="8" bestFit="1" customWidth="1"/>
    <col min="5" max="5" width="13.85546875" style="7" customWidth="1"/>
    <col min="6" max="6" width="19.42578125" style="7" customWidth="1"/>
    <col min="7" max="7" width="11.28515625" style="66" customWidth="1"/>
    <col min="8" max="8" width="7.7109375" style="7" customWidth="1"/>
    <col min="9" max="9" width="10.7109375" style="66" customWidth="1"/>
    <col min="10" max="10" width="7.7109375" style="7" customWidth="1"/>
    <col min="11" max="11" width="12.140625" style="7" customWidth="1"/>
    <col min="12" max="12" width="7.7109375" style="7" customWidth="1"/>
    <col min="13" max="13" width="10.42578125" style="7" bestFit="1" customWidth="1"/>
    <col min="14" max="14" width="7.7109375" style="7" customWidth="1"/>
    <col min="15" max="15" width="10.85546875" style="7" customWidth="1"/>
    <col min="16" max="16" width="7.7109375" style="7" customWidth="1"/>
    <col min="17" max="17" width="12.140625" style="7" bestFit="1" customWidth="1"/>
    <col min="18" max="18" width="7.7109375" style="9" customWidth="1"/>
    <col min="19" max="19" width="9.85546875" style="7" customWidth="1"/>
    <col min="20" max="20" width="11.85546875" style="7" customWidth="1"/>
    <col min="21" max="21" width="11" style="7" customWidth="1"/>
    <col min="22" max="16384" width="9.140625" style="7"/>
  </cols>
  <sheetData>
    <row r="1" spans="1:22" s="108" customFormat="1" ht="99.75" customHeight="1" thickBot="1" x14ac:dyDescent="0.45">
      <c r="A1" s="130" t="s">
        <v>81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s="1" customFormat="1" ht="45" customHeight="1" x14ac:dyDescent="0.25">
      <c r="A2" s="124" t="s">
        <v>12</v>
      </c>
      <c r="B2" s="131" t="s">
        <v>15</v>
      </c>
      <c r="C2" s="133" t="s">
        <v>7</v>
      </c>
      <c r="D2" s="124" t="s">
        <v>5</v>
      </c>
      <c r="E2" s="124" t="s">
        <v>1</v>
      </c>
      <c r="F2" s="124" t="s">
        <v>0</v>
      </c>
      <c r="G2" s="124" t="s">
        <v>56</v>
      </c>
      <c r="H2" s="124"/>
      <c r="I2" s="124" t="s">
        <v>57</v>
      </c>
      <c r="J2" s="124"/>
      <c r="K2" s="124" t="s">
        <v>58</v>
      </c>
      <c r="L2" s="124"/>
      <c r="M2" s="124" t="s">
        <v>59</v>
      </c>
      <c r="N2" s="124"/>
      <c r="O2" s="124" t="s">
        <v>60</v>
      </c>
      <c r="P2" s="124"/>
      <c r="Q2" s="135" t="s">
        <v>10</v>
      </c>
      <c r="R2" s="137" t="s">
        <v>3</v>
      </c>
      <c r="S2" s="124" t="s">
        <v>11</v>
      </c>
      <c r="T2" s="124" t="s">
        <v>14</v>
      </c>
      <c r="U2" s="124" t="s">
        <v>13</v>
      </c>
      <c r="V2" s="124" t="s">
        <v>16</v>
      </c>
    </row>
    <row r="3" spans="1:22" s="1" customFormat="1" ht="19.5" thickBot="1" x14ac:dyDescent="0.3">
      <c r="A3" s="125"/>
      <c r="B3" s="132"/>
      <c r="C3" s="134"/>
      <c r="D3" s="125"/>
      <c r="E3" s="125"/>
      <c r="F3" s="125"/>
      <c r="G3" s="56" t="s">
        <v>8</v>
      </c>
      <c r="H3" s="13" t="s">
        <v>9</v>
      </c>
      <c r="I3" s="56" t="s">
        <v>8</v>
      </c>
      <c r="J3" s="13" t="s">
        <v>9</v>
      </c>
      <c r="K3" s="12" t="s">
        <v>8</v>
      </c>
      <c r="L3" s="13" t="s">
        <v>9</v>
      </c>
      <c r="M3" s="12" t="s">
        <v>8</v>
      </c>
      <c r="N3" s="13" t="s">
        <v>9</v>
      </c>
      <c r="O3" s="12" t="s">
        <v>8</v>
      </c>
      <c r="P3" s="13" t="s">
        <v>9</v>
      </c>
      <c r="Q3" s="136"/>
      <c r="R3" s="138"/>
      <c r="S3" s="125"/>
      <c r="T3" s="125"/>
      <c r="U3" s="125"/>
      <c r="V3" s="125"/>
    </row>
    <row r="4" spans="1:22" s="1" customFormat="1" ht="20.100000000000001" customHeight="1" x14ac:dyDescent="0.3">
      <c r="A4" s="28" t="s">
        <v>37</v>
      </c>
      <c r="B4" s="28" t="s">
        <v>37</v>
      </c>
      <c r="C4" s="51">
        <v>48</v>
      </c>
      <c r="D4" s="46" t="s">
        <v>115</v>
      </c>
      <c r="E4" s="23" t="s">
        <v>79</v>
      </c>
      <c r="F4" s="23" t="s">
        <v>130</v>
      </c>
      <c r="G4" s="57">
        <v>37.503</v>
      </c>
      <c r="H4" s="92"/>
      <c r="I4" s="67">
        <v>35.301000000000009</v>
      </c>
      <c r="J4" s="92"/>
      <c r="K4" s="67">
        <v>47.948000000000022</v>
      </c>
      <c r="L4" s="92"/>
      <c r="M4" s="67">
        <v>46.663000000000039</v>
      </c>
      <c r="N4" s="92"/>
      <c r="O4" s="67">
        <v>45.849999999999973</v>
      </c>
      <c r="P4" s="92"/>
      <c r="Q4" s="100">
        <f t="shared" ref="Q4:Q35" si="0">SUM(G4:P4)</f>
        <v>213.26500000000004</v>
      </c>
      <c r="R4" s="25">
        <v>1</v>
      </c>
      <c r="S4" s="25">
        <v>1</v>
      </c>
      <c r="T4" s="93">
        <f>Q4*0.94</f>
        <v>200.46910000000003</v>
      </c>
      <c r="U4" s="25">
        <v>1</v>
      </c>
      <c r="V4" s="25">
        <v>9</v>
      </c>
    </row>
    <row r="5" spans="1:22" s="1" customFormat="1" ht="20.100000000000001" customHeight="1" x14ac:dyDescent="0.3">
      <c r="A5" s="30" t="s">
        <v>36</v>
      </c>
      <c r="B5" s="30" t="s">
        <v>36</v>
      </c>
      <c r="C5" s="31">
        <v>42</v>
      </c>
      <c r="D5" s="47" t="s">
        <v>109</v>
      </c>
      <c r="E5" s="21" t="s">
        <v>144</v>
      </c>
      <c r="F5" s="21" t="s">
        <v>123</v>
      </c>
      <c r="G5" s="59">
        <v>42.945999999999984</v>
      </c>
      <c r="H5" s="88"/>
      <c r="I5" s="69">
        <v>40.041999999999994</v>
      </c>
      <c r="J5" s="88"/>
      <c r="K5" s="69">
        <v>52.601999999999954</v>
      </c>
      <c r="L5" s="88"/>
      <c r="M5" s="69">
        <v>51.491999999999983</v>
      </c>
      <c r="N5" s="88"/>
      <c r="O5" s="69">
        <v>50.121000000000031</v>
      </c>
      <c r="P5" s="88"/>
      <c r="Q5" s="101">
        <f t="shared" si="0"/>
        <v>237.20299999999995</v>
      </c>
      <c r="R5" s="22">
        <v>1</v>
      </c>
      <c r="S5" s="22">
        <v>11</v>
      </c>
      <c r="T5" s="89">
        <f>Q5*0.86</f>
        <v>203.99457999999996</v>
      </c>
      <c r="U5" s="22">
        <v>2</v>
      </c>
      <c r="V5" s="22"/>
    </row>
    <row r="6" spans="1:22" s="1" customFormat="1" ht="20.100000000000001" customHeight="1" x14ac:dyDescent="0.3">
      <c r="A6" s="30" t="s">
        <v>2</v>
      </c>
      <c r="B6" s="30" t="s">
        <v>40</v>
      </c>
      <c r="C6" s="37">
        <v>16</v>
      </c>
      <c r="D6" s="47" t="s">
        <v>61</v>
      </c>
      <c r="E6" s="21" t="s">
        <v>53</v>
      </c>
      <c r="F6" s="21" t="s">
        <v>139</v>
      </c>
      <c r="G6" s="59">
        <v>40.04</v>
      </c>
      <c r="H6" s="88"/>
      <c r="I6" s="69">
        <v>37.067</v>
      </c>
      <c r="J6" s="88"/>
      <c r="K6" s="69">
        <v>49.747999999999998</v>
      </c>
      <c r="L6" s="88"/>
      <c r="M6" s="69">
        <v>47.802999999999997</v>
      </c>
      <c r="N6" s="88"/>
      <c r="O6" s="69">
        <v>48.216000000000001</v>
      </c>
      <c r="P6" s="88"/>
      <c r="Q6" s="101">
        <f t="shared" si="0"/>
        <v>222.874</v>
      </c>
      <c r="R6" s="22">
        <v>1</v>
      </c>
      <c r="S6" s="22">
        <v>2</v>
      </c>
      <c r="T6" s="89">
        <f>Q6*0.95</f>
        <v>211.7303</v>
      </c>
      <c r="U6" s="22">
        <v>3</v>
      </c>
      <c r="V6" s="22">
        <v>9</v>
      </c>
    </row>
    <row r="7" spans="1:22" s="1" customFormat="1" ht="20.100000000000001" customHeight="1" x14ac:dyDescent="0.3">
      <c r="A7" s="30" t="s">
        <v>35</v>
      </c>
      <c r="B7" s="30" t="s">
        <v>35</v>
      </c>
      <c r="C7" s="37">
        <v>23</v>
      </c>
      <c r="D7" s="47" t="s">
        <v>87</v>
      </c>
      <c r="E7" s="21" t="s">
        <v>128</v>
      </c>
      <c r="F7" s="21" t="s">
        <v>50</v>
      </c>
      <c r="G7" s="59">
        <v>42.273999999999965</v>
      </c>
      <c r="H7" s="88"/>
      <c r="I7" s="69">
        <v>38.619000000000028</v>
      </c>
      <c r="J7" s="88"/>
      <c r="K7" s="69">
        <v>51.586999999999975</v>
      </c>
      <c r="L7" s="88"/>
      <c r="M7" s="69">
        <v>48.905000000000037</v>
      </c>
      <c r="N7" s="88"/>
      <c r="O7" s="69">
        <v>48.863999999999955</v>
      </c>
      <c r="P7" s="88"/>
      <c r="Q7" s="101">
        <f t="shared" si="0"/>
        <v>230.24899999999994</v>
      </c>
      <c r="R7" s="22">
        <v>1</v>
      </c>
      <c r="S7" s="22">
        <v>8</v>
      </c>
      <c r="T7" s="89">
        <f>Q7*0.93</f>
        <v>214.13156999999995</v>
      </c>
      <c r="U7" s="22">
        <v>4</v>
      </c>
      <c r="V7" s="22">
        <v>9</v>
      </c>
    </row>
    <row r="8" spans="1:22" s="1" customFormat="1" ht="20.100000000000001" customHeight="1" x14ac:dyDescent="0.3">
      <c r="A8" s="30" t="s">
        <v>36</v>
      </c>
      <c r="B8" s="30" t="s">
        <v>36</v>
      </c>
      <c r="C8" s="31">
        <v>41</v>
      </c>
      <c r="D8" s="47" t="s">
        <v>110</v>
      </c>
      <c r="E8" s="21" t="s">
        <v>145</v>
      </c>
      <c r="F8" s="21" t="s">
        <v>124</v>
      </c>
      <c r="G8" s="59">
        <v>44.719000000000044</v>
      </c>
      <c r="H8" s="88"/>
      <c r="I8" s="69">
        <v>41.957999999999998</v>
      </c>
      <c r="J8" s="88"/>
      <c r="K8" s="111">
        <v>54.394999999999975</v>
      </c>
      <c r="L8" s="88"/>
      <c r="M8" s="69">
        <v>54.099999999999966</v>
      </c>
      <c r="N8" s="88"/>
      <c r="O8" s="69">
        <v>54.110999999999976</v>
      </c>
      <c r="P8" s="88"/>
      <c r="Q8" s="101">
        <f t="shared" si="0"/>
        <v>249.28299999999996</v>
      </c>
      <c r="R8" s="22">
        <v>2</v>
      </c>
      <c r="S8" s="22">
        <v>19</v>
      </c>
      <c r="T8" s="89">
        <f>Q8*0.86</f>
        <v>214.38337999999996</v>
      </c>
      <c r="U8" s="22">
        <v>5</v>
      </c>
      <c r="V8" s="22">
        <v>9</v>
      </c>
    </row>
    <row r="9" spans="1:22" s="1" customFormat="1" ht="20.100000000000001" customHeight="1" x14ac:dyDescent="0.3">
      <c r="A9" s="32" t="s">
        <v>35</v>
      </c>
      <c r="B9" s="30" t="s">
        <v>35</v>
      </c>
      <c r="C9" s="37">
        <v>25</v>
      </c>
      <c r="D9" s="47" t="s">
        <v>88</v>
      </c>
      <c r="E9" s="21" t="s">
        <v>128</v>
      </c>
      <c r="F9" s="21" t="s">
        <v>104</v>
      </c>
      <c r="G9" s="59">
        <v>41.873000000000026</v>
      </c>
      <c r="H9" s="88"/>
      <c r="I9" s="69">
        <v>39.820000000000029</v>
      </c>
      <c r="J9" s="88"/>
      <c r="K9" s="69">
        <v>52.371999999999964</v>
      </c>
      <c r="L9" s="88"/>
      <c r="M9" s="69">
        <v>48.641999999999989</v>
      </c>
      <c r="N9" s="88"/>
      <c r="O9" s="69">
        <v>48.892000000000039</v>
      </c>
      <c r="P9" s="88"/>
      <c r="Q9" s="101">
        <f t="shared" si="0"/>
        <v>231.59900000000005</v>
      </c>
      <c r="R9" s="22">
        <v>2</v>
      </c>
      <c r="S9" s="22">
        <v>9</v>
      </c>
      <c r="T9" s="89">
        <f>Q9*0.93</f>
        <v>215.38707000000005</v>
      </c>
      <c r="U9" s="22">
        <v>6</v>
      </c>
      <c r="V9" s="22">
        <v>6</v>
      </c>
    </row>
    <row r="10" spans="1:22" s="1" customFormat="1" ht="20.100000000000001" customHeight="1" x14ac:dyDescent="0.3">
      <c r="A10" s="30" t="s">
        <v>36</v>
      </c>
      <c r="B10" s="30" t="s">
        <v>36</v>
      </c>
      <c r="C10" s="31">
        <v>38</v>
      </c>
      <c r="D10" s="47" t="s">
        <v>111</v>
      </c>
      <c r="E10" s="21" t="s">
        <v>128</v>
      </c>
      <c r="F10" s="21" t="s">
        <v>122</v>
      </c>
      <c r="G10" s="59">
        <v>45.619999999999976</v>
      </c>
      <c r="H10" s="88"/>
      <c r="I10" s="69">
        <v>42.275000000000048</v>
      </c>
      <c r="J10" s="88"/>
      <c r="K10" s="69">
        <v>56.946999999999974</v>
      </c>
      <c r="L10" s="88"/>
      <c r="M10" s="69">
        <v>53.693999999999974</v>
      </c>
      <c r="N10" s="88"/>
      <c r="O10" s="69">
        <v>52.094000000000023</v>
      </c>
      <c r="P10" s="88"/>
      <c r="Q10" s="101">
        <f t="shared" si="0"/>
        <v>250.62999999999997</v>
      </c>
      <c r="R10" s="22">
        <v>3</v>
      </c>
      <c r="S10" s="22">
        <v>22</v>
      </c>
      <c r="T10" s="89">
        <f>Q10*0.86</f>
        <v>215.54179999999997</v>
      </c>
      <c r="U10" s="22">
        <v>7</v>
      </c>
      <c r="V10" s="22">
        <v>6</v>
      </c>
    </row>
    <row r="11" spans="1:22" s="1" customFormat="1" ht="20.100000000000001" customHeight="1" x14ac:dyDescent="0.3">
      <c r="A11" s="30" t="s">
        <v>2</v>
      </c>
      <c r="B11" s="30" t="s">
        <v>2</v>
      </c>
      <c r="C11" s="37">
        <v>5</v>
      </c>
      <c r="D11" s="47" t="s">
        <v>62</v>
      </c>
      <c r="E11" s="21" t="s">
        <v>53</v>
      </c>
      <c r="F11" s="21" t="s">
        <v>139</v>
      </c>
      <c r="G11" s="59">
        <v>41.219000000000001</v>
      </c>
      <c r="H11" s="88"/>
      <c r="I11" s="69">
        <v>38.396999999999998</v>
      </c>
      <c r="J11" s="88"/>
      <c r="K11" s="69">
        <v>50.258000000000003</v>
      </c>
      <c r="L11" s="88"/>
      <c r="M11" s="69">
        <v>46.496000000000002</v>
      </c>
      <c r="N11" s="88"/>
      <c r="O11" s="69">
        <v>50.89</v>
      </c>
      <c r="P11" s="88" t="s">
        <v>17</v>
      </c>
      <c r="Q11" s="101">
        <f t="shared" si="0"/>
        <v>227.26</v>
      </c>
      <c r="R11" s="22">
        <v>1</v>
      </c>
      <c r="S11" s="22">
        <v>3</v>
      </c>
      <c r="T11" s="89">
        <f>Q11*0.95</f>
        <v>215.89699999999999</v>
      </c>
      <c r="U11" s="22">
        <v>8</v>
      </c>
      <c r="V11" s="22">
        <v>9</v>
      </c>
    </row>
    <row r="12" spans="1:22" s="1" customFormat="1" ht="20.100000000000001" customHeight="1" x14ac:dyDescent="0.3">
      <c r="A12" s="30" t="s">
        <v>2</v>
      </c>
      <c r="B12" s="30" t="s">
        <v>2</v>
      </c>
      <c r="C12" s="37">
        <v>4</v>
      </c>
      <c r="D12" s="47" t="s">
        <v>63</v>
      </c>
      <c r="E12" s="21" t="s">
        <v>6</v>
      </c>
      <c r="F12" s="21" t="s">
        <v>46</v>
      </c>
      <c r="G12" s="59">
        <v>41.185000000000002</v>
      </c>
      <c r="H12" s="88"/>
      <c r="I12" s="69">
        <v>38.927999999999997</v>
      </c>
      <c r="J12" s="88"/>
      <c r="K12" s="69">
        <v>52.176000000000002</v>
      </c>
      <c r="L12" s="88"/>
      <c r="M12" s="69">
        <v>48.146999999999998</v>
      </c>
      <c r="N12" s="88"/>
      <c r="O12" s="69">
        <v>47.378999999999998</v>
      </c>
      <c r="P12" s="88"/>
      <c r="Q12" s="101">
        <f t="shared" si="0"/>
        <v>227.81499999999997</v>
      </c>
      <c r="R12" s="22">
        <v>2</v>
      </c>
      <c r="S12" s="22">
        <v>4</v>
      </c>
      <c r="T12" s="89">
        <f>Q12*0.95</f>
        <v>216.42424999999997</v>
      </c>
      <c r="U12" s="22">
        <v>9</v>
      </c>
      <c r="V12" s="22">
        <v>6</v>
      </c>
    </row>
    <row r="13" spans="1:22" s="1" customFormat="1" ht="20.100000000000001" customHeight="1" x14ac:dyDescent="0.3">
      <c r="A13" s="30" t="s">
        <v>2</v>
      </c>
      <c r="B13" s="30" t="s">
        <v>2</v>
      </c>
      <c r="C13" s="37">
        <v>7</v>
      </c>
      <c r="D13" s="47" t="s">
        <v>64</v>
      </c>
      <c r="E13" s="21" t="s">
        <v>128</v>
      </c>
      <c r="F13" s="21" t="s">
        <v>77</v>
      </c>
      <c r="G13" s="59">
        <v>41.648000000000003</v>
      </c>
      <c r="H13" s="88"/>
      <c r="I13" s="69">
        <v>38.539000000000001</v>
      </c>
      <c r="J13" s="88"/>
      <c r="K13" s="69">
        <v>51.374000000000002</v>
      </c>
      <c r="L13" s="88"/>
      <c r="M13" s="69">
        <v>48.451000000000001</v>
      </c>
      <c r="N13" s="88"/>
      <c r="O13" s="69">
        <v>48.220999999999997</v>
      </c>
      <c r="P13" s="88"/>
      <c r="Q13" s="101">
        <f t="shared" si="0"/>
        <v>228.233</v>
      </c>
      <c r="R13" s="22">
        <v>3</v>
      </c>
      <c r="S13" s="22">
        <v>5</v>
      </c>
      <c r="T13" s="89">
        <f>Q13*0.95</f>
        <v>216.82135</v>
      </c>
      <c r="U13" s="22">
        <v>10</v>
      </c>
      <c r="V13" s="22">
        <v>4</v>
      </c>
    </row>
    <row r="14" spans="1:22" s="1" customFormat="1" ht="20.100000000000001" customHeight="1" x14ac:dyDescent="0.3">
      <c r="A14" s="30" t="s">
        <v>2</v>
      </c>
      <c r="B14" s="30" t="s">
        <v>2</v>
      </c>
      <c r="C14" s="37">
        <v>13</v>
      </c>
      <c r="D14" s="47" t="s">
        <v>65</v>
      </c>
      <c r="E14" s="21" t="s">
        <v>53</v>
      </c>
      <c r="F14" s="21" t="s">
        <v>139</v>
      </c>
      <c r="G14" s="59">
        <v>42.296999999999997</v>
      </c>
      <c r="H14" s="88"/>
      <c r="I14" s="69">
        <v>37.784999999999997</v>
      </c>
      <c r="J14" s="88"/>
      <c r="K14" s="69">
        <v>51.802999999999997</v>
      </c>
      <c r="L14" s="88"/>
      <c r="M14" s="69">
        <v>48.932000000000002</v>
      </c>
      <c r="N14" s="88"/>
      <c r="O14" s="69">
        <v>48.348999999999997</v>
      </c>
      <c r="P14" s="88"/>
      <c r="Q14" s="101">
        <f t="shared" si="0"/>
        <v>229.166</v>
      </c>
      <c r="R14" s="22">
        <v>4</v>
      </c>
      <c r="S14" s="22">
        <v>6</v>
      </c>
      <c r="T14" s="89">
        <f>Q14*0.95</f>
        <v>217.70769999999999</v>
      </c>
      <c r="U14" s="22">
        <v>11</v>
      </c>
      <c r="V14" s="22">
        <v>3</v>
      </c>
    </row>
    <row r="15" spans="1:22" s="1" customFormat="1" ht="20.100000000000001" customHeight="1" x14ac:dyDescent="0.3">
      <c r="A15" s="30" t="s">
        <v>2</v>
      </c>
      <c r="B15" s="30" t="s">
        <v>2</v>
      </c>
      <c r="C15" s="37">
        <v>6</v>
      </c>
      <c r="D15" s="47" t="s">
        <v>66</v>
      </c>
      <c r="E15" s="21" t="s">
        <v>6</v>
      </c>
      <c r="F15" s="21" t="s">
        <v>46</v>
      </c>
      <c r="G15" s="59">
        <v>40.645000000000003</v>
      </c>
      <c r="H15" s="88"/>
      <c r="I15" s="69">
        <v>37.39</v>
      </c>
      <c r="J15" s="88"/>
      <c r="K15" s="69">
        <v>53.17</v>
      </c>
      <c r="L15" s="88"/>
      <c r="M15" s="69">
        <v>50.228000000000002</v>
      </c>
      <c r="N15" s="88"/>
      <c r="O15" s="69">
        <v>47.854999999999997</v>
      </c>
      <c r="P15" s="88"/>
      <c r="Q15" s="101">
        <f t="shared" si="0"/>
        <v>229.28799999999998</v>
      </c>
      <c r="R15" s="22">
        <v>5</v>
      </c>
      <c r="S15" s="22">
        <v>7</v>
      </c>
      <c r="T15" s="89">
        <f>Q15*0.95</f>
        <v>217.82359999999997</v>
      </c>
      <c r="U15" s="22">
        <v>12</v>
      </c>
      <c r="V15" s="22">
        <v>2</v>
      </c>
    </row>
    <row r="16" spans="1:22" s="1" customFormat="1" ht="20.100000000000001" customHeight="1" x14ac:dyDescent="0.3">
      <c r="A16" s="30" t="s">
        <v>4</v>
      </c>
      <c r="B16" s="30" t="s">
        <v>4</v>
      </c>
      <c r="C16" s="31">
        <v>21</v>
      </c>
      <c r="D16" s="47" t="s">
        <v>82</v>
      </c>
      <c r="E16" s="21" t="s">
        <v>52</v>
      </c>
      <c r="F16" s="21" t="s">
        <v>85</v>
      </c>
      <c r="G16" s="59">
        <v>44.998999999999974</v>
      </c>
      <c r="H16" s="88"/>
      <c r="I16" s="69">
        <v>41.576000000000029</v>
      </c>
      <c r="J16" s="88"/>
      <c r="K16" s="69">
        <v>54.283999999999999</v>
      </c>
      <c r="L16" s="88"/>
      <c r="M16" s="69">
        <v>51.542000000000009</v>
      </c>
      <c r="N16" s="88"/>
      <c r="O16" s="69">
        <v>50.665000000000006</v>
      </c>
      <c r="P16" s="88"/>
      <c r="Q16" s="101">
        <f t="shared" si="0"/>
        <v>243.06600000000003</v>
      </c>
      <c r="R16" s="22">
        <v>1</v>
      </c>
      <c r="S16" s="22">
        <v>17</v>
      </c>
      <c r="T16" s="89">
        <f>Q16*0.9</f>
        <v>218.75940000000003</v>
      </c>
      <c r="U16" s="22">
        <v>13</v>
      </c>
      <c r="V16" s="22"/>
    </row>
    <row r="17" spans="1:22" s="1" customFormat="1" ht="20.100000000000001" customHeight="1" x14ac:dyDescent="0.3">
      <c r="A17" s="30" t="s">
        <v>37</v>
      </c>
      <c r="B17" s="30" t="s">
        <v>48</v>
      </c>
      <c r="C17" s="37">
        <v>50</v>
      </c>
      <c r="D17" s="47" t="s">
        <v>116</v>
      </c>
      <c r="E17" s="21" t="s">
        <v>128</v>
      </c>
      <c r="F17" s="21" t="s">
        <v>125</v>
      </c>
      <c r="G17" s="59">
        <v>42.136999999999979</v>
      </c>
      <c r="H17" s="88"/>
      <c r="I17" s="69">
        <v>39.712000000000032</v>
      </c>
      <c r="J17" s="88"/>
      <c r="K17" s="69">
        <v>51.658000000000037</v>
      </c>
      <c r="L17" s="88"/>
      <c r="M17" s="69">
        <v>50.476999999999997</v>
      </c>
      <c r="N17" s="88"/>
      <c r="O17" s="69">
        <v>49.207000000000001</v>
      </c>
      <c r="P17" s="88"/>
      <c r="Q17" s="101">
        <f t="shared" si="0"/>
        <v>233.19100000000006</v>
      </c>
      <c r="R17" s="22">
        <v>1</v>
      </c>
      <c r="S17" s="22">
        <v>10</v>
      </c>
      <c r="T17" s="89">
        <f>Q17*0.94</f>
        <v>219.19954000000004</v>
      </c>
      <c r="U17" s="22">
        <v>14</v>
      </c>
      <c r="V17" s="22">
        <v>9</v>
      </c>
    </row>
    <row r="18" spans="1:22" s="1" customFormat="1" ht="20.100000000000001" customHeight="1" x14ac:dyDescent="0.3">
      <c r="A18" s="30" t="s">
        <v>35</v>
      </c>
      <c r="B18" s="30" t="s">
        <v>41</v>
      </c>
      <c r="C18" s="37">
        <v>29</v>
      </c>
      <c r="D18" s="47" t="s">
        <v>86</v>
      </c>
      <c r="E18" s="21" t="s">
        <v>128</v>
      </c>
      <c r="F18" s="21" t="s">
        <v>50</v>
      </c>
      <c r="G18" s="59">
        <v>41.58</v>
      </c>
      <c r="H18" s="88"/>
      <c r="I18" s="69">
        <v>39.989999999999981</v>
      </c>
      <c r="J18" s="88"/>
      <c r="K18" s="69">
        <v>57.596999999999959</v>
      </c>
      <c r="L18" s="88"/>
      <c r="M18" s="69">
        <v>50.304999999999971</v>
      </c>
      <c r="N18" s="88"/>
      <c r="O18" s="69">
        <v>49.48700000000003</v>
      </c>
      <c r="P18" s="88"/>
      <c r="Q18" s="101">
        <f t="shared" si="0"/>
        <v>238.95899999999995</v>
      </c>
      <c r="R18" s="22">
        <v>1</v>
      </c>
      <c r="S18" s="22">
        <v>13</v>
      </c>
      <c r="T18" s="89">
        <f>Q18*0.93</f>
        <v>222.23186999999996</v>
      </c>
      <c r="U18" s="22">
        <v>15</v>
      </c>
      <c r="V18" s="22">
        <v>9</v>
      </c>
    </row>
    <row r="19" spans="1:22" s="1" customFormat="1" ht="20.100000000000001" customHeight="1" x14ac:dyDescent="0.3">
      <c r="A19" s="32" t="s">
        <v>4</v>
      </c>
      <c r="B19" s="32" t="s">
        <v>4</v>
      </c>
      <c r="C19" s="31">
        <v>20</v>
      </c>
      <c r="D19" s="47" t="s">
        <v>83</v>
      </c>
      <c r="E19" s="21" t="s">
        <v>79</v>
      </c>
      <c r="F19" s="21" t="s">
        <v>138</v>
      </c>
      <c r="G19" s="59">
        <v>43.852999999999973</v>
      </c>
      <c r="H19" s="88"/>
      <c r="I19" s="69">
        <v>47.784000000000034</v>
      </c>
      <c r="J19" s="88"/>
      <c r="K19" s="69">
        <v>54.466000000000037</v>
      </c>
      <c r="L19" s="88"/>
      <c r="M19" s="69">
        <v>54.046999999999962</v>
      </c>
      <c r="N19" s="88" t="s">
        <v>17</v>
      </c>
      <c r="O19" s="69">
        <v>48.779999999999966</v>
      </c>
      <c r="P19" s="88"/>
      <c r="Q19" s="101">
        <f t="shared" si="0"/>
        <v>248.92999999999998</v>
      </c>
      <c r="R19" s="22">
        <v>2</v>
      </c>
      <c r="S19" s="22">
        <v>18</v>
      </c>
      <c r="T19" s="89">
        <f>Q19*0.9</f>
        <v>224.03699999999998</v>
      </c>
      <c r="U19" s="22">
        <v>16</v>
      </c>
      <c r="V19" s="22">
        <v>9</v>
      </c>
    </row>
    <row r="20" spans="1:22" s="1" customFormat="1" ht="20.100000000000001" customHeight="1" x14ac:dyDescent="0.3">
      <c r="A20" s="30" t="s">
        <v>35</v>
      </c>
      <c r="B20" s="30" t="s">
        <v>35</v>
      </c>
      <c r="C20" s="37">
        <v>26</v>
      </c>
      <c r="D20" s="47" t="s">
        <v>89</v>
      </c>
      <c r="E20" s="21" t="s">
        <v>128</v>
      </c>
      <c r="F20" s="21" t="s">
        <v>105</v>
      </c>
      <c r="G20" s="59">
        <v>43.366999999999969</v>
      </c>
      <c r="H20" s="88"/>
      <c r="I20" s="69">
        <v>41.124999999999979</v>
      </c>
      <c r="J20" s="88"/>
      <c r="K20" s="69">
        <v>54.642000000000039</v>
      </c>
      <c r="L20" s="88"/>
      <c r="M20" s="69">
        <v>52.088999999999956</v>
      </c>
      <c r="N20" s="88"/>
      <c r="O20" s="69">
        <v>50.866000000000014</v>
      </c>
      <c r="P20" s="88"/>
      <c r="Q20" s="101">
        <f t="shared" si="0"/>
        <v>242.08899999999997</v>
      </c>
      <c r="R20" s="22">
        <v>3</v>
      </c>
      <c r="S20" s="22">
        <v>15</v>
      </c>
      <c r="T20" s="89">
        <f>Q20*0.93</f>
        <v>225.14276999999998</v>
      </c>
      <c r="U20" s="22">
        <v>17</v>
      </c>
      <c r="V20" s="22">
        <v>4</v>
      </c>
    </row>
    <row r="21" spans="1:22" s="1" customFormat="1" ht="20.100000000000001" customHeight="1" x14ac:dyDescent="0.3">
      <c r="A21" s="30" t="s">
        <v>35</v>
      </c>
      <c r="B21" s="30" t="s">
        <v>35</v>
      </c>
      <c r="C21" s="37">
        <v>28</v>
      </c>
      <c r="D21" s="47" t="s">
        <v>90</v>
      </c>
      <c r="E21" s="21" t="s">
        <v>128</v>
      </c>
      <c r="F21" s="21" t="s">
        <v>107</v>
      </c>
      <c r="G21" s="59">
        <v>43.551999999999992</v>
      </c>
      <c r="H21" s="88"/>
      <c r="I21" s="69">
        <v>40.457000000000015</v>
      </c>
      <c r="J21" s="88"/>
      <c r="K21" s="69">
        <v>57.627000000000024</v>
      </c>
      <c r="L21" s="88"/>
      <c r="M21" s="69">
        <v>50.890000000000029</v>
      </c>
      <c r="N21" s="88"/>
      <c r="O21" s="69">
        <v>50.124000000000017</v>
      </c>
      <c r="P21" s="88"/>
      <c r="Q21" s="101">
        <f t="shared" si="0"/>
        <v>242.65000000000009</v>
      </c>
      <c r="R21" s="22">
        <v>4</v>
      </c>
      <c r="S21" s="22">
        <v>16</v>
      </c>
      <c r="T21" s="89">
        <f>Q21*0.93</f>
        <v>225.66450000000009</v>
      </c>
      <c r="U21" s="22">
        <v>18</v>
      </c>
      <c r="V21" s="22">
        <v>3</v>
      </c>
    </row>
    <row r="22" spans="1:22" s="1" customFormat="1" ht="20.100000000000001" customHeight="1" x14ac:dyDescent="0.3">
      <c r="A22" s="32" t="s">
        <v>36</v>
      </c>
      <c r="B22" s="32" t="s">
        <v>36</v>
      </c>
      <c r="C22" s="31">
        <v>43</v>
      </c>
      <c r="D22" s="47" t="s">
        <v>112</v>
      </c>
      <c r="E22" s="21" t="s">
        <v>128</v>
      </c>
      <c r="F22" s="21" t="s">
        <v>122</v>
      </c>
      <c r="G22" s="59">
        <v>46.708000000000013</v>
      </c>
      <c r="H22" s="88"/>
      <c r="I22" s="69">
        <v>43.822999999999986</v>
      </c>
      <c r="J22" s="88"/>
      <c r="K22" s="69">
        <v>58.106999999999985</v>
      </c>
      <c r="L22" s="88"/>
      <c r="M22" s="69">
        <v>58.296999999999976</v>
      </c>
      <c r="N22" s="88"/>
      <c r="O22" s="69">
        <v>55.646000000000001</v>
      </c>
      <c r="P22" s="88"/>
      <c r="Q22" s="101">
        <f t="shared" si="0"/>
        <v>262.58099999999996</v>
      </c>
      <c r="R22" s="22">
        <v>4</v>
      </c>
      <c r="S22" s="22">
        <v>33</v>
      </c>
      <c r="T22" s="89">
        <f>Q22*0.86</f>
        <v>225.81965999999997</v>
      </c>
      <c r="U22" s="22">
        <v>19</v>
      </c>
      <c r="V22" s="22">
        <v>4</v>
      </c>
    </row>
    <row r="23" spans="1:22" s="1" customFormat="1" ht="20.100000000000001" customHeight="1" x14ac:dyDescent="0.3">
      <c r="A23" s="30" t="s">
        <v>2</v>
      </c>
      <c r="B23" s="30" t="s">
        <v>2</v>
      </c>
      <c r="C23" s="31">
        <v>12</v>
      </c>
      <c r="D23" s="47" t="s">
        <v>72</v>
      </c>
      <c r="E23" s="21" t="s">
        <v>6</v>
      </c>
      <c r="F23" s="21" t="s">
        <v>46</v>
      </c>
      <c r="G23" s="59">
        <v>50.75</v>
      </c>
      <c r="H23" s="88" t="s">
        <v>80</v>
      </c>
      <c r="I23" s="69">
        <v>40.408000000000001</v>
      </c>
      <c r="J23" s="88"/>
      <c r="K23" s="69">
        <v>50.920999999999999</v>
      </c>
      <c r="L23" s="88"/>
      <c r="M23" s="69">
        <v>48.566000000000003</v>
      </c>
      <c r="N23" s="88"/>
      <c r="O23" s="69">
        <v>47.350999999999999</v>
      </c>
      <c r="P23" s="88"/>
      <c r="Q23" s="101">
        <f t="shared" si="0"/>
        <v>237.99600000000001</v>
      </c>
      <c r="R23" s="22">
        <v>6</v>
      </c>
      <c r="S23" s="22">
        <v>12</v>
      </c>
      <c r="T23" s="89">
        <f>Q23*0.95</f>
        <v>226.09620000000001</v>
      </c>
      <c r="U23" s="22">
        <v>20</v>
      </c>
      <c r="V23" s="22">
        <v>1</v>
      </c>
    </row>
    <row r="24" spans="1:22" s="1" customFormat="1" ht="20.100000000000001" customHeight="1" x14ac:dyDescent="0.3">
      <c r="A24" s="30" t="s">
        <v>2</v>
      </c>
      <c r="B24" s="30" t="s">
        <v>40</v>
      </c>
      <c r="C24" s="37">
        <v>17</v>
      </c>
      <c r="D24" s="47" t="s">
        <v>67</v>
      </c>
      <c r="E24" s="21" t="s">
        <v>6</v>
      </c>
      <c r="F24" s="21" t="s">
        <v>46</v>
      </c>
      <c r="G24" s="59">
        <v>50.904000000000003</v>
      </c>
      <c r="H24" s="88"/>
      <c r="I24" s="69">
        <v>38.54</v>
      </c>
      <c r="J24" s="88"/>
      <c r="K24" s="69">
        <v>51.460999999999999</v>
      </c>
      <c r="L24" s="88"/>
      <c r="M24" s="69">
        <v>49.725999999999999</v>
      </c>
      <c r="N24" s="88"/>
      <c r="O24" s="69">
        <v>49.034999999999997</v>
      </c>
      <c r="P24" s="88"/>
      <c r="Q24" s="101">
        <f t="shared" si="0"/>
        <v>239.666</v>
      </c>
      <c r="R24" s="22">
        <v>2</v>
      </c>
      <c r="S24" s="22">
        <v>14</v>
      </c>
      <c r="T24" s="89">
        <f>Q24*0.95</f>
        <v>227.68269999999998</v>
      </c>
      <c r="U24" s="22">
        <v>21</v>
      </c>
      <c r="V24" s="22">
        <v>6</v>
      </c>
    </row>
    <row r="25" spans="1:22" s="1" customFormat="1" ht="20.100000000000001" customHeight="1" x14ac:dyDescent="0.3">
      <c r="A25" s="30" t="s">
        <v>35</v>
      </c>
      <c r="B25" s="30" t="s">
        <v>35</v>
      </c>
      <c r="C25" s="37">
        <v>11</v>
      </c>
      <c r="D25" s="47" t="s">
        <v>92</v>
      </c>
      <c r="E25" s="21" t="s">
        <v>128</v>
      </c>
      <c r="F25" s="21" t="s">
        <v>105</v>
      </c>
      <c r="G25" s="59">
        <v>43.532000000000032</v>
      </c>
      <c r="H25" s="88"/>
      <c r="I25" s="69">
        <v>44.395000000000046</v>
      </c>
      <c r="J25" s="88"/>
      <c r="K25" s="69">
        <v>55.784999999999975</v>
      </c>
      <c r="L25" s="88"/>
      <c r="M25" s="69">
        <v>53.611999999999981</v>
      </c>
      <c r="N25" s="88"/>
      <c r="O25" s="69">
        <v>52.768000000000022</v>
      </c>
      <c r="P25" s="88"/>
      <c r="Q25" s="101">
        <f t="shared" si="0"/>
        <v>250.09200000000004</v>
      </c>
      <c r="R25" s="22">
        <v>5</v>
      </c>
      <c r="S25" s="22">
        <v>21</v>
      </c>
      <c r="T25" s="89">
        <f>Q25*0.93</f>
        <v>232.58556000000004</v>
      </c>
      <c r="U25" s="22">
        <v>22</v>
      </c>
      <c r="V25" s="22">
        <v>2</v>
      </c>
    </row>
    <row r="26" spans="1:22" s="1" customFormat="1" ht="20.100000000000001" customHeight="1" x14ac:dyDescent="0.3">
      <c r="A26" s="30" t="s">
        <v>35</v>
      </c>
      <c r="B26" s="30" t="s">
        <v>35</v>
      </c>
      <c r="C26" s="37">
        <v>30</v>
      </c>
      <c r="D26" s="47" t="s">
        <v>96</v>
      </c>
      <c r="E26" s="21" t="s">
        <v>128</v>
      </c>
      <c r="F26" s="21" t="s">
        <v>50</v>
      </c>
      <c r="G26" s="59">
        <v>42.581999999999979</v>
      </c>
      <c r="H26" s="88"/>
      <c r="I26" s="69">
        <v>38.746999999999993</v>
      </c>
      <c r="J26" s="88"/>
      <c r="K26" s="69">
        <v>57.783999999999978</v>
      </c>
      <c r="L26" s="88"/>
      <c r="M26" s="69">
        <v>49.386999999999972</v>
      </c>
      <c r="N26" s="88"/>
      <c r="O26" s="69">
        <v>62.768000000000001</v>
      </c>
      <c r="P26" s="88" t="s">
        <v>142</v>
      </c>
      <c r="Q26" s="101">
        <f t="shared" si="0"/>
        <v>251.26799999999992</v>
      </c>
      <c r="R26" s="22">
        <v>6</v>
      </c>
      <c r="S26" s="22">
        <v>23</v>
      </c>
      <c r="T26" s="89">
        <f>Q26*0.93</f>
        <v>233.67923999999994</v>
      </c>
      <c r="U26" s="22">
        <v>23</v>
      </c>
      <c r="V26" s="22">
        <v>1</v>
      </c>
    </row>
    <row r="27" spans="1:22" s="1" customFormat="1" ht="20.100000000000001" customHeight="1" x14ac:dyDescent="0.3">
      <c r="A27" s="30" t="s">
        <v>36</v>
      </c>
      <c r="B27" s="30" t="s">
        <v>36</v>
      </c>
      <c r="C27" s="37">
        <v>39</v>
      </c>
      <c r="D27" s="47" t="s">
        <v>113</v>
      </c>
      <c r="E27" s="21" t="s">
        <v>52</v>
      </c>
      <c r="F27" s="21" t="s">
        <v>122</v>
      </c>
      <c r="G27" s="59">
        <v>42.564000000000014</v>
      </c>
      <c r="H27" s="88"/>
      <c r="I27" s="69">
        <v>42.403000000000006</v>
      </c>
      <c r="J27" s="88"/>
      <c r="K27" s="69">
        <v>58.34500000000002</v>
      </c>
      <c r="L27" s="88"/>
      <c r="M27" s="69">
        <v>52.947999999999993</v>
      </c>
      <c r="N27" s="88"/>
      <c r="O27" s="69">
        <v>75.923999999999992</v>
      </c>
      <c r="P27" s="88" t="s">
        <v>135</v>
      </c>
      <c r="Q27" s="101">
        <f t="shared" si="0"/>
        <v>272.18400000000003</v>
      </c>
      <c r="R27" s="22">
        <v>5</v>
      </c>
      <c r="S27" s="113">
        <v>36</v>
      </c>
      <c r="T27" s="89">
        <f>Q27*0.86</f>
        <v>234.07824000000002</v>
      </c>
      <c r="U27" s="22">
        <v>24</v>
      </c>
      <c r="V27" s="22"/>
    </row>
    <row r="28" spans="1:22" s="1" customFormat="1" ht="20.100000000000001" customHeight="1" x14ac:dyDescent="0.3">
      <c r="A28" s="30" t="s">
        <v>35</v>
      </c>
      <c r="B28" s="30" t="s">
        <v>35</v>
      </c>
      <c r="C28" s="31">
        <v>34</v>
      </c>
      <c r="D28" s="47" t="s">
        <v>97</v>
      </c>
      <c r="E28" s="21" t="s">
        <v>128</v>
      </c>
      <c r="F28" s="21" t="s">
        <v>106</v>
      </c>
      <c r="G28" s="59">
        <v>42.985999999999983</v>
      </c>
      <c r="H28" s="88"/>
      <c r="I28" s="69">
        <v>40.622</v>
      </c>
      <c r="J28" s="88" t="s">
        <v>17</v>
      </c>
      <c r="K28" s="69">
        <v>55.577000000000019</v>
      </c>
      <c r="L28" s="88"/>
      <c r="M28" s="69">
        <v>51.314</v>
      </c>
      <c r="N28" s="88"/>
      <c r="O28" s="69">
        <v>62.768000000000001</v>
      </c>
      <c r="P28" s="88" t="s">
        <v>142</v>
      </c>
      <c r="Q28" s="101">
        <f t="shared" si="0"/>
        <v>253.267</v>
      </c>
      <c r="R28" s="22">
        <v>7</v>
      </c>
      <c r="S28" s="22">
        <v>28</v>
      </c>
      <c r="T28" s="89">
        <f>Q28*0.93</f>
        <v>235.53831</v>
      </c>
      <c r="U28" s="22">
        <v>25</v>
      </c>
      <c r="V28" s="22"/>
    </row>
    <row r="29" spans="1:22" s="1" customFormat="1" ht="20.100000000000001" customHeight="1" x14ac:dyDescent="0.3">
      <c r="A29" s="32" t="s">
        <v>37</v>
      </c>
      <c r="B29" s="32" t="s">
        <v>37</v>
      </c>
      <c r="C29" s="37">
        <v>51</v>
      </c>
      <c r="D29" s="47" t="s">
        <v>120</v>
      </c>
      <c r="E29" s="21" t="s">
        <v>128</v>
      </c>
      <c r="F29" s="21" t="s">
        <v>126</v>
      </c>
      <c r="G29" s="59">
        <v>39.670000000000044</v>
      </c>
      <c r="H29" s="88"/>
      <c r="I29" s="69">
        <v>56.576000000000015</v>
      </c>
      <c r="J29" s="88" t="s">
        <v>54</v>
      </c>
      <c r="K29" s="69">
        <v>51.623000000000005</v>
      </c>
      <c r="L29" s="88"/>
      <c r="M29" s="69">
        <v>50.806999999999952</v>
      </c>
      <c r="N29" s="88"/>
      <c r="O29" s="69">
        <v>52.910999999999966</v>
      </c>
      <c r="P29" s="88"/>
      <c r="Q29" s="101">
        <f t="shared" si="0"/>
        <v>251.58700000000002</v>
      </c>
      <c r="R29" s="22">
        <v>2</v>
      </c>
      <c r="S29" s="22">
        <v>24</v>
      </c>
      <c r="T29" s="89">
        <f>Q29*0.94</f>
        <v>236.49178000000001</v>
      </c>
      <c r="U29" s="22">
        <v>26</v>
      </c>
      <c r="V29" s="22">
        <v>6</v>
      </c>
    </row>
    <row r="30" spans="1:22" s="1" customFormat="1" ht="20.100000000000001" customHeight="1" x14ac:dyDescent="0.3">
      <c r="A30" s="30" t="s">
        <v>37</v>
      </c>
      <c r="B30" s="30" t="s">
        <v>41</v>
      </c>
      <c r="C30" s="37">
        <v>47</v>
      </c>
      <c r="D30" s="47" t="s">
        <v>117</v>
      </c>
      <c r="E30" s="21" t="s">
        <v>128</v>
      </c>
      <c r="F30" s="21" t="s">
        <v>125</v>
      </c>
      <c r="G30" s="59">
        <v>43.748000000000033</v>
      </c>
      <c r="H30" s="88"/>
      <c r="I30" s="69">
        <v>45.887999999999991</v>
      </c>
      <c r="J30" s="88"/>
      <c r="K30" s="69">
        <v>56.340999999999966</v>
      </c>
      <c r="L30" s="88"/>
      <c r="M30" s="69">
        <v>53.548000000000037</v>
      </c>
      <c r="N30" s="88"/>
      <c r="O30" s="69">
        <v>52.097999999999992</v>
      </c>
      <c r="P30" s="88"/>
      <c r="Q30" s="101">
        <f t="shared" si="0"/>
        <v>251.62299999999999</v>
      </c>
      <c r="R30" s="22">
        <v>2</v>
      </c>
      <c r="S30" s="22">
        <v>25</v>
      </c>
      <c r="T30" s="89">
        <f>Q30*0.94</f>
        <v>236.52561999999998</v>
      </c>
      <c r="U30" s="22">
        <v>27</v>
      </c>
      <c r="V30" s="22">
        <v>6</v>
      </c>
    </row>
    <row r="31" spans="1:22" s="1" customFormat="1" ht="20.100000000000001" customHeight="1" x14ac:dyDescent="0.3">
      <c r="A31" s="30" t="s">
        <v>2</v>
      </c>
      <c r="B31" s="30" t="s">
        <v>2</v>
      </c>
      <c r="C31" s="37">
        <v>1</v>
      </c>
      <c r="D31" s="47" t="s">
        <v>68</v>
      </c>
      <c r="E31" s="21" t="s">
        <v>143</v>
      </c>
      <c r="F31" s="21" t="s">
        <v>78</v>
      </c>
      <c r="G31" s="59">
        <v>44.030999999999999</v>
      </c>
      <c r="H31" s="88"/>
      <c r="I31" s="69">
        <v>44.186999999999998</v>
      </c>
      <c r="J31" s="88"/>
      <c r="K31" s="69">
        <v>55.405999999999999</v>
      </c>
      <c r="L31" s="88"/>
      <c r="M31" s="69">
        <v>53.579000000000001</v>
      </c>
      <c r="N31" s="88"/>
      <c r="O31" s="69">
        <v>52.25</v>
      </c>
      <c r="P31" s="88"/>
      <c r="Q31" s="101">
        <f t="shared" si="0"/>
        <v>249.453</v>
      </c>
      <c r="R31" s="22">
        <v>7</v>
      </c>
      <c r="S31" s="22">
        <v>20</v>
      </c>
      <c r="T31" s="89">
        <f>Q31*0.95</f>
        <v>236.98034999999999</v>
      </c>
      <c r="U31" s="22">
        <v>28</v>
      </c>
      <c r="V31" s="22"/>
    </row>
    <row r="32" spans="1:22" s="1" customFormat="1" ht="20.100000000000001" customHeight="1" x14ac:dyDescent="0.3">
      <c r="A32" s="32" t="s">
        <v>36</v>
      </c>
      <c r="B32" s="32" t="s">
        <v>48</v>
      </c>
      <c r="C32" s="31">
        <v>44</v>
      </c>
      <c r="D32" s="47" t="s">
        <v>108</v>
      </c>
      <c r="E32" s="21" t="s">
        <v>52</v>
      </c>
      <c r="F32" s="21" t="s">
        <v>51</v>
      </c>
      <c r="G32" s="59">
        <v>47.930999999999962</v>
      </c>
      <c r="H32" s="88"/>
      <c r="I32" s="69">
        <v>54.769999999999996</v>
      </c>
      <c r="J32" s="88"/>
      <c r="K32" s="69">
        <v>61.075999999999986</v>
      </c>
      <c r="L32" s="88"/>
      <c r="M32" s="69">
        <v>57.153000000000041</v>
      </c>
      <c r="N32" s="88"/>
      <c r="O32" s="69">
        <v>54.746999999999964</v>
      </c>
      <c r="P32" s="88"/>
      <c r="Q32" s="101">
        <f t="shared" si="0"/>
        <v>275.67699999999996</v>
      </c>
      <c r="R32" s="22">
        <v>2</v>
      </c>
      <c r="S32" s="113">
        <v>39</v>
      </c>
      <c r="T32" s="89">
        <f>Q32*0.86</f>
        <v>237.08221999999998</v>
      </c>
      <c r="U32" s="22">
        <v>29</v>
      </c>
      <c r="V32" s="22"/>
    </row>
    <row r="33" spans="1:22" s="1" customFormat="1" ht="20.100000000000001" customHeight="1" x14ac:dyDescent="0.3">
      <c r="A33" s="30" t="s">
        <v>37</v>
      </c>
      <c r="B33" s="30" t="s">
        <v>41</v>
      </c>
      <c r="C33" s="37">
        <v>46</v>
      </c>
      <c r="D33" s="47" t="s">
        <v>118</v>
      </c>
      <c r="E33" s="21" t="s">
        <v>128</v>
      </c>
      <c r="F33" s="21" t="s">
        <v>126</v>
      </c>
      <c r="G33" s="59">
        <v>45.249000000000017</v>
      </c>
      <c r="H33" s="88"/>
      <c r="I33" s="69">
        <v>43.573000000000029</v>
      </c>
      <c r="J33" s="88"/>
      <c r="K33" s="69">
        <v>54.899000000000036</v>
      </c>
      <c r="L33" s="88"/>
      <c r="M33" s="69">
        <v>56.796999999999983</v>
      </c>
      <c r="N33" s="88"/>
      <c r="O33" s="69">
        <v>52.083000000000006</v>
      </c>
      <c r="P33" s="88"/>
      <c r="Q33" s="101">
        <f t="shared" si="0"/>
        <v>252.60100000000008</v>
      </c>
      <c r="R33" s="22">
        <v>3</v>
      </c>
      <c r="S33" s="22">
        <v>27</v>
      </c>
      <c r="T33" s="89">
        <f>Q33*0.94</f>
        <v>237.44494000000006</v>
      </c>
      <c r="U33" s="22">
        <v>30</v>
      </c>
      <c r="V33" s="22">
        <v>4</v>
      </c>
    </row>
    <row r="34" spans="1:22" s="1" customFormat="1" ht="20.100000000000001" customHeight="1" x14ac:dyDescent="0.3">
      <c r="A34" s="30" t="s">
        <v>2</v>
      </c>
      <c r="B34" s="30" t="s">
        <v>2</v>
      </c>
      <c r="C34" s="37">
        <v>2</v>
      </c>
      <c r="D34" s="47" t="s">
        <v>69</v>
      </c>
      <c r="E34" s="21" t="s">
        <v>147</v>
      </c>
      <c r="F34" s="21" t="s">
        <v>136</v>
      </c>
      <c r="G34" s="59">
        <v>42.744</v>
      </c>
      <c r="H34" s="88"/>
      <c r="I34" s="69">
        <v>51.536999999999999</v>
      </c>
      <c r="J34" s="88"/>
      <c r="K34" s="69">
        <v>54.183</v>
      </c>
      <c r="L34" s="88"/>
      <c r="M34" s="69">
        <v>51.822000000000003</v>
      </c>
      <c r="N34" s="88"/>
      <c r="O34" s="69">
        <v>51.716000000000001</v>
      </c>
      <c r="P34" s="88"/>
      <c r="Q34" s="101">
        <f t="shared" si="0"/>
        <v>252.00200000000001</v>
      </c>
      <c r="R34" s="22">
        <v>8</v>
      </c>
      <c r="S34" s="22">
        <v>26</v>
      </c>
      <c r="T34" s="89">
        <f>Q34*0.95</f>
        <v>239.40190000000001</v>
      </c>
      <c r="U34" s="22">
        <v>31</v>
      </c>
      <c r="V34" s="22"/>
    </row>
    <row r="35" spans="1:22" s="1" customFormat="1" ht="20.100000000000001" customHeight="1" x14ac:dyDescent="0.3">
      <c r="A35" s="30" t="s">
        <v>37</v>
      </c>
      <c r="B35" s="30" t="s">
        <v>48</v>
      </c>
      <c r="C35" s="31">
        <v>52</v>
      </c>
      <c r="D35" s="47" t="s">
        <v>119</v>
      </c>
      <c r="E35" s="21" t="s">
        <v>128</v>
      </c>
      <c r="F35" s="21" t="s">
        <v>127</v>
      </c>
      <c r="G35" s="59">
        <v>45.017000000000039</v>
      </c>
      <c r="H35" s="88"/>
      <c r="I35" s="69">
        <v>42.095999999999982</v>
      </c>
      <c r="J35" s="88"/>
      <c r="K35" s="69">
        <v>56.269999999999989</v>
      </c>
      <c r="L35" s="88"/>
      <c r="M35" s="69">
        <v>54.940000000000033</v>
      </c>
      <c r="N35" s="88"/>
      <c r="O35" s="69">
        <v>57.261000000000038</v>
      </c>
      <c r="P35" s="88" t="s">
        <v>17</v>
      </c>
      <c r="Q35" s="101">
        <f t="shared" si="0"/>
        <v>255.58400000000006</v>
      </c>
      <c r="R35" s="22">
        <v>3</v>
      </c>
      <c r="S35" s="22">
        <v>30</v>
      </c>
      <c r="T35" s="89">
        <f>Q35*0.94</f>
        <v>240.24896000000004</v>
      </c>
      <c r="U35" s="22">
        <v>32</v>
      </c>
      <c r="V35" s="22">
        <v>6</v>
      </c>
    </row>
    <row r="36" spans="1:22" s="1" customFormat="1" ht="20.100000000000001" customHeight="1" x14ac:dyDescent="0.3">
      <c r="A36" s="30" t="s">
        <v>2</v>
      </c>
      <c r="B36" s="30" t="s">
        <v>2</v>
      </c>
      <c r="C36" s="37">
        <v>8</v>
      </c>
      <c r="D36" s="47" t="s">
        <v>70</v>
      </c>
      <c r="E36" s="21" t="s">
        <v>128</v>
      </c>
      <c r="F36" s="21" t="s">
        <v>137</v>
      </c>
      <c r="G36" s="59">
        <v>45.75</v>
      </c>
      <c r="H36" s="88"/>
      <c r="I36" s="69">
        <v>43.886000000000003</v>
      </c>
      <c r="J36" s="88"/>
      <c r="K36" s="69">
        <v>57.646999999999998</v>
      </c>
      <c r="L36" s="88"/>
      <c r="M36" s="69">
        <v>54.741</v>
      </c>
      <c r="N36" s="88"/>
      <c r="O36" s="69">
        <v>52.332999999999998</v>
      </c>
      <c r="P36" s="88"/>
      <c r="Q36" s="101">
        <f t="shared" ref="Q36:Q67" si="1">SUM(G36:P36)</f>
        <v>254.357</v>
      </c>
      <c r="R36" s="22">
        <v>9</v>
      </c>
      <c r="S36" s="22">
        <v>29</v>
      </c>
      <c r="T36" s="89">
        <f>Q36*0.95</f>
        <v>241.63915</v>
      </c>
      <c r="U36" s="22">
        <v>33</v>
      </c>
      <c r="V36" s="22"/>
    </row>
    <row r="37" spans="1:22" s="1" customFormat="1" ht="20.100000000000001" customHeight="1" x14ac:dyDescent="0.3">
      <c r="A37" s="30" t="s">
        <v>36</v>
      </c>
      <c r="B37" s="30" t="s">
        <v>36</v>
      </c>
      <c r="C37" s="31">
        <v>40</v>
      </c>
      <c r="D37" s="47" t="s">
        <v>114</v>
      </c>
      <c r="E37" s="21" t="s">
        <v>52</v>
      </c>
      <c r="F37" s="21" t="s">
        <v>129</v>
      </c>
      <c r="G37" s="59">
        <v>44.137999999999955</v>
      </c>
      <c r="H37" s="88"/>
      <c r="I37" s="69">
        <v>59.594999999999963</v>
      </c>
      <c r="J37" s="88" t="s">
        <v>134</v>
      </c>
      <c r="K37" s="69">
        <v>79.933000000000007</v>
      </c>
      <c r="L37" s="88" t="s">
        <v>135</v>
      </c>
      <c r="M37" s="69">
        <v>51.690000000000005</v>
      </c>
      <c r="N37" s="88"/>
      <c r="O37" s="69">
        <v>48.877000000000038</v>
      </c>
      <c r="P37" s="88"/>
      <c r="Q37" s="101">
        <f t="shared" si="1"/>
        <v>284.23299999999995</v>
      </c>
      <c r="R37" s="22">
        <v>6</v>
      </c>
      <c r="S37" s="22">
        <v>43</v>
      </c>
      <c r="T37" s="89">
        <f>Q37*0.86</f>
        <v>244.44037999999995</v>
      </c>
      <c r="U37" s="22">
        <v>34</v>
      </c>
      <c r="V37" s="22"/>
    </row>
    <row r="38" spans="1:22" s="1" customFormat="1" ht="20.100000000000001" customHeight="1" x14ac:dyDescent="0.3">
      <c r="A38" s="30" t="s">
        <v>4</v>
      </c>
      <c r="B38" s="30" t="s">
        <v>4</v>
      </c>
      <c r="C38" s="31">
        <v>54</v>
      </c>
      <c r="D38" s="47" t="s">
        <v>131</v>
      </c>
      <c r="E38" s="21" t="s">
        <v>6</v>
      </c>
      <c r="F38" s="21" t="s">
        <v>49</v>
      </c>
      <c r="G38" s="59">
        <v>42.057999999999964</v>
      </c>
      <c r="H38" s="88"/>
      <c r="I38" s="69">
        <v>38.536000000000037</v>
      </c>
      <c r="J38" s="88"/>
      <c r="K38" s="69">
        <v>68.126999999999995</v>
      </c>
      <c r="L38" s="88" t="s">
        <v>80</v>
      </c>
      <c r="M38" s="69">
        <v>62.314</v>
      </c>
      <c r="N38" s="88" t="s">
        <v>80</v>
      </c>
      <c r="O38" s="69">
        <v>49.313000000000009</v>
      </c>
      <c r="P38" s="88"/>
      <c r="Q38" s="101">
        <f t="shared" si="1"/>
        <v>260.34800000000001</v>
      </c>
      <c r="R38" s="22">
        <v>3</v>
      </c>
      <c r="S38" s="22">
        <v>32</v>
      </c>
      <c r="T38" s="89">
        <f>Q38*0.94</f>
        <v>244.72711999999999</v>
      </c>
      <c r="U38" s="22">
        <v>35</v>
      </c>
      <c r="V38" s="22">
        <v>6</v>
      </c>
    </row>
    <row r="39" spans="1:22" s="1" customFormat="1" ht="20.100000000000001" customHeight="1" x14ac:dyDescent="0.3">
      <c r="A39" s="30" t="s">
        <v>4</v>
      </c>
      <c r="B39" s="30" t="s">
        <v>4</v>
      </c>
      <c r="C39" s="37">
        <v>22</v>
      </c>
      <c r="D39" s="47" t="s">
        <v>84</v>
      </c>
      <c r="E39" s="21" t="s">
        <v>79</v>
      </c>
      <c r="F39" s="21" t="s">
        <v>137</v>
      </c>
      <c r="G39" s="59">
        <v>52.104000000000042</v>
      </c>
      <c r="H39" s="88"/>
      <c r="I39" s="69">
        <v>49.125000000000007</v>
      </c>
      <c r="J39" s="88"/>
      <c r="K39" s="69">
        <v>63.126999999999995</v>
      </c>
      <c r="L39" s="88"/>
      <c r="M39" s="69">
        <v>57.313999999999957</v>
      </c>
      <c r="N39" s="88"/>
      <c r="O39" s="69">
        <v>57.237000000000016</v>
      </c>
      <c r="P39" s="88"/>
      <c r="Q39" s="101">
        <f t="shared" si="1"/>
        <v>278.90700000000004</v>
      </c>
      <c r="R39" s="22">
        <v>4</v>
      </c>
      <c r="S39" s="113">
        <v>40</v>
      </c>
      <c r="T39" s="89">
        <f>Q39*0.9</f>
        <v>251.01630000000003</v>
      </c>
      <c r="U39" s="22">
        <v>36</v>
      </c>
      <c r="V39" s="22">
        <v>4</v>
      </c>
    </row>
    <row r="40" spans="1:22" s="1" customFormat="1" ht="20.100000000000001" customHeight="1" x14ac:dyDescent="0.3">
      <c r="A40" s="30" t="s">
        <v>35</v>
      </c>
      <c r="B40" s="30" t="s">
        <v>48</v>
      </c>
      <c r="C40" s="37">
        <v>24</v>
      </c>
      <c r="D40" s="47" t="s">
        <v>95</v>
      </c>
      <c r="E40" s="21" t="s">
        <v>128</v>
      </c>
      <c r="F40" s="21" t="s">
        <v>50</v>
      </c>
      <c r="G40" s="59">
        <v>46.779999999999987</v>
      </c>
      <c r="H40" s="88"/>
      <c r="I40" s="69">
        <v>43.346000000000018</v>
      </c>
      <c r="J40" s="88"/>
      <c r="K40" s="69">
        <v>62.556000000000019</v>
      </c>
      <c r="L40" s="88" t="s">
        <v>17</v>
      </c>
      <c r="M40" s="69">
        <v>53.931000000000012</v>
      </c>
      <c r="N40" s="88"/>
      <c r="O40" s="69">
        <v>64.747</v>
      </c>
      <c r="P40" s="88" t="s">
        <v>142</v>
      </c>
      <c r="Q40" s="101">
        <f t="shared" si="1"/>
        <v>271.36</v>
      </c>
      <c r="R40" s="22">
        <v>4</v>
      </c>
      <c r="S40" s="113">
        <v>35</v>
      </c>
      <c r="T40" s="89">
        <f>Q40*0.93</f>
        <v>252.36480000000003</v>
      </c>
      <c r="U40" s="113">
        <v>37</v>
      </c>
      <c r="V40" s="22">
        <v>4</v>
      </c>
    </row>
    <row r="41" spans="1:22" s="1" customFormat="1" ht="20.100000000000001" customHeight="1" x14ac:dyDescent="0.3">
      <c r="A41" s="30" t="s">
        <v>2</v>
      </c>
      <c r="B41" s="30" t="s">
        <v>41</v>
      </c>
      <c r="C41" s="31">
        <v>18</v>
      </c>
      <c r="D41" s="47" t="s">
        <v>71</v>
      </c>
      <c r="E41" s="21" t="s">
        <v>146</v>
      </c>
      <c r="F41" s="21">
        <v>121</v>
      </c>
      <c r="G41" s="59">
        <v>45.119</v>
      </c>
      <c r="H41" s="88"/>
      <c r="I41" s="69">
        <v>45.932000000000002</v>
      </c>
      <c r="J41" s="88"/>
      <c r="K41" s="69">
        <v>62.305999999999997</v>
      </c>
      <c r="L41" s="88"/>
      <c r="M41" s="69">
        <v>57.543999999999997</v>
      </c>
      <c r="N41" s="88"/>
      <c r="O41" s="69">
        <v>56.052</v>
      </c>
      <c r="P41" s="88"/>
      <c r="Q41" s="101">
        <f t="shared" si="1"/>
        <v>266.95300000000003</v>
      </c>
      <c r="R41" s="113">
        <v>4</v>
      </c>
      <c r="S41" s="113">
        <v>34</v>
      </c>
      <c r="T41" s="89">
        <f>Q41*0.95</f>
        <v>253.60535000000002</v>
      </c>
      <c r="U41" s="113">
        <v>38</v>
      </c>
      <c r="V41" s="113">
        <v>3</v>
      </c>
    </row>
    <row r="42" spans="1:22" s="1" customFormat="1" ht="20.100000000000001" customHeight="1" x14ac:dyDescent="0.3">
      <c r="A42" s="30" t="s">
        <v>35</v>
      </c>
      <c r="B42" s="30" t="s">
        <v>41</v>
      </c>
      <c r="C42" s="37">
        <v>9</v>
      </c>
      <c r="D42" s="47" t="s">
        <v>94</v>
      </c>
      <c r="E42" s="21" t="s">
        <v>128</v>
      </c>
      <c r="F42" s="21" t="s">
        <v>105</v>
      </c>
      <c r="G42" s="59">
        <v>49.279999999999966</v>
      </c>
      <c r="H42" s="88"/>
      <c r="I42" s="69">
        <v>49.58300000000002</v>
      </c>
      <c r="J42" s="88"/>
      <c r="K42" s="69">
        <v>59.699999999999989</v>
      </c>
      <c r="L42" s="88"/>
      <c r="M42" s="69">
        <v>57.269999999999982</v>
      </c>
      <c r="N42" s="88"/>
      <c r="O42" s="69">
        <v>57.140000000000036</v>
      </c>
      <c r="P42" s="88"/>
      <c r="Q42" s="101">
        <f t="shared" si="1"/>
        <v>272.97300000000001</v>
      </c>
      <c r="R42" s="113">
        <v>5</v>
      </c>
      <c r="S42" s="113">
        <v>37</v>
      </c>
      <c r="T42" s="89">
        <f>Q42*0.93</f>
        <v>253.86489000000003</v>
      </c>
      <c r="U42" s="113">
        <v>39</v>
      </c>
      <c r="V42" s="113">
        <v>2</v>
      </c>
    </row>
    <row r="43" spans="1:22" s="1" customFormat="1" ht="20.100000000000001" customHeight="1" x14ac:dyDescent="0.3">
      <c r="A43" s="30" t="s">
        <v>35</v>
      </c>
      <c r="B43" s="32" t="s">
        <v>35</v>
      </c>
      <c r="C43" s="31">
        <v>27</v>
      </c>
      <c r="D43" s="47" t="s">
        <v>100</v>
      </c>
      <c r="E43" s="21" t="s">
        <v>128</v>
      </c>
      <c r="F43" s="21" t="s">
        <v>47</v>
      </c>
      <c r="G43" s="59">
        <v>40.675000000000004</v>
      </c>
      <c r="H43" s="88"/>
      <c r="I43" s="69">
        <v>39.419000000000011</v>
      </c>
      <c r="J43" s="88"/>
      <c r="K43" s="69">
        <v>67.784000000000006</v>
      </c>
      <c r="L43" s="88" t="s">
        <v>142</v>
      </c>
      <c r="M43" s="69">
        <v>63.612000000000002</v>
      </c>
      <c r="N43" s="88" t="s">
        <v>142</v>
      </c>
      <c r="O43" s="69">
        <v>62.768000000000001</v>
      </c>
      <c r="P43" s="88" t="s">
        <v>142</v>
      </c>
      <c r="Q43" s="101">
        <f t="shared" si="1"/>
        <v>274.25800000000004</v>
      </c>
      <c r="R43" s="22">
        <v>8</v>
      </c>
      <c r="S43" s="113">
        <v>38</v>
      </c>
      <c r="T43" s="89">
        <f>Q43*0.93</f>
        <v>255.05994000000004</v>
      </c>
      <c r="U43" s="113">
        <v>40</v>
      </c>
      <c r="V43" s="22"/>
    </row>
    <row r="44" spans="1:22" s="1" customFormat="1" ht="20.100000000000001" customHeight="1" x14ac:dyDescent="0.3">
      <c r="A44" s="30" t="s">
        <v>17</v>
      </c>
      <c r="B44" s="30" t="s">
        <v>17</v>
      </c>
      <c r="C44" s="31">
        <v>53</v>
      </c>
      <c r="D44" s="47" t="s">
        <v>132</v>
      </c>
      <c r="E44" s="21" t="s">
        <v>128</v>
      </c>
      <c r="F44" s="21" t="s">
        <v>133</v>
      </c>
      <c r="G44" s="59">
        <v>43.962999999999958</v>
      </c>
      <c r="H44" s="88"/>
      <c r="I44" s="69">
        <v>40.746999999999971</v>
      </c>
      <c r="J44" s="88"/>
      <c r="K44" s="69">
        <v>53.983000000000018</v>
      </c>
      <c r="L44" s="88"/>
      <c r="M44" s="69">
        <v>58.602000000000004</v>
      </c>
      <c r="N44" s="88" t="s">
        <v>17</v>
      </c>
      <c r="O44" s="69">
        <v>61.027000000000044</v>
      </c>
      <c r="P44" s="88" t="s">
        <v>54</v>
      </c>
      <c r="Q44" s="101">
        <f t="shared" si="1"/>
        <v>258.322</v>
      </c>
      <c r="R44" s="22">
        <v>1</v>
      </c>
      <c r="S44" s="22">
        <v>31</v>
      </c>
      <c r="T44" s="89">
        <f>Q44</f>
        <v>258.322</v>
      </c>
      <c r="U44" s="113">
        <v>41</v>
      </c>
      <c r="V44" s="22">
        <v>9</v>
      </c>
    </row>
    <row r="45" spans="1:22" s="1" customFormat="1" ht="20.100000000000001" customHeight="1" x14ac:dyDescent="0.3">
      <c r="A45" s="30" t="s">
        <v>35</v>
      </c>
      <c r="B45" s="30" t="s">
        <v>41</v>
      </c>
      <c r="C45" s="37">
        <v>35</v>
      </c>
      <c r="D45" s="47" t="s">
        <v>93</v>
      </c>
      <c r="E45" s="21" t="s">
        <v>128</v>
      </c>
      <c r="F45" s="21" t="s">
        <v>103</v>
      </c>
      <c r="G45" s="59">
        <v>43.165999999999954</v>
      </c>
      <c r="H45" s="88"/>
      <c r="I45" s="112">
        <v>79.98</v>
      </c>
      <c r="J45" s="88" t="s">
        <v>80</v>
      </c>
      <c r="K45" s="69">
        <v>56.790000000000028</v>
      </c>
      <c r="L45" s="88" t="s">
        <v>17</v>
      </c>
      <c r="M45" s="69">
        <v>52.317999999999962</v>
      </c>
      <c r="N45" s="88"/>
      <c r="O45" s="69">
        <v>50.707999999999991</v>
      </c>
      <c r="P45" s="88"/>
      <c r="Q45" s="101">
        <f t="shared" si="1"/>
        <v>282.96199999999993</v>
      </c>
      <c r="R45" s="113">
        <v>6</v>
      </c>
      <c r="S45" s="113">
        <v>42</v>
      </c>
      <c r="T45" s="89">
        <f>Q45*0.93</f>
        <v>263.15465999999998</v>
      </c>
      <c r="U45" s="113">
        <v>42</v>
      </c>
      <c r="V45" s="113">
        <v>1</v>
      </c>
    </row>
    <row r="46" spans="1:22" s="1" customFormat="1" ht="20.100000000000001" customHeight="1" x14ac:dyDescent="0.3">
      <c r="A46" s="30" t="s">
        <v>37</v>
      </c>
      <c r="B46" s="30" t="s">
        <v>41</v>
      </c>
      <c r="C46" s="31">
        <v>45</v>
      </c>
      <c r="D46" s="47" t="s">
        <v>121</v>
      </c>
      <c r="E46" s="21" t="s">
        <v>128</v>
      </c>
      <c r="F46" s="21" t="s">
        <v>127</v>
      </c>
      <c r="G46" s="59">
        <v>44.945999999999977</v>
      </c>
      <c r="H46" s="88" t="s">
        <v>17</v>
      </c>
      <c r="I46" s="69">
        <v>72.038999999999973</v>
      </c>
      <c r="J46" s="88" t="s">
        <v>17</v>
      </c>
      <c r="K46" s="69">
        <v>56.899000000000022</v>
      </c>
      <c r="L46" s="88"/>
      <c r="M46" s="69">
        <v>55.606999999999999</v>
      </c>
      <c r="N46" s="88" t="s">
        <v>17</v>
      </c>
      <c r="O46" s="69">
        <v>50.94300000000004</v>
      </c>
      <c r="P46" s="88"/>
      <c r="Q46" s="101">
        <f t="shared" si="1"/>
        <v>280.43400000000003</v>
      </c>
      <c r="R46" s="22">
        <v>7</v>
      </c>
      <c r="S46" s="113">
        <v>41</v>
      </c>
      <c r="T46" s="89">
        <f>Q46*0.94</f>
        <v>263.60795999999999</v>
      </c>
      <c r="U46" s="22">
        <v>43</v>
      </c>
      <c r="V46" s="22"/>
    </row>
    <row r="47" spans="1:22" s="1" customFormat="1" ht="20.100000000000001" customHeight="1" x14ac:dyDescent="0.3">
      <c r="A47" s="32" t="s">
        <v>35</v>
      </c>
      <c r="B47" s="32" t="s">
        <v>41</v>
      </c>
      <c r="C47" s="31">
        <v>31</v>
      </c>
      <c r="D47" s="47" t="s">
        <v>98</v>
      </c>
      <c r="E47" s="21" t="s">
        <v>128</v>
      </c>
      <c r="F47" s="21" t="s">
        <v>104</v>
      </c>
      <c r="G47" s="59">
        <v>59.399000000000008</v>
      </c>
      <c r="H47" s="88"/>
      <c r="I47" s="69">
        <v>56.055999999999969</v>
      </c>
      <c r="J47" s="88"/>
      <c r="K47" s="69">
        <v>65.937999999999974</v>
      </c>
      <c r="L47" s="88"/>
      <c r="M47" s="69">
        <v>67.162999999999997</v>
      </c>
      <c r="N47" s="88"/>
      <c r="O47" s="69">
        <v>62.179000000000009</v>
      </c>
      <c r="P47" s="88"/>
      <c r="Q47" s="101">
        <f t="shared" si="1"/>
        <v>310.73500000000001</v>
      </c>
      <c r="R47" s="22">
        <v>8</v>
      </c>
      <c r="S47" s="22">
        <v>44</v>
      </c>
      <c r="T47" s="89">
        <f>Q47*0.93</f>
        <v>288.98355000000004</v>
      </c>
      <c r="U47" s="22">
        <v>44</v>
      </c>
      <c r="V47" s="22"/>
    </row>
    <row r="48" spans="1:22" s="1" customFormat="1" ht="20.100000000000001" customHeight="1" x14ac:dyDescent="0.3">
      <c r="A48" s="30" t="s">
        <v>35</v>
      </c>
      <c r="B48" s="30" t="s">
        <v>41</v>
      </c>
      <c r="C48" s="37">
        <v>36</v>
      </c>
      <c r="D48" s="47" t="s">
        <v>99</v>
      </c>
      <c r="E48" s="21" t="s">
        <v>128</v>
      </c>
      <c r="F48" s="21" t="s">
        <v>50</v>
      </c>
      <c r="G48" s="59">
        <v>48.98099999999998</v>
      </c>
      <c r="H48" s="88"/>
      <c r="I48" s="69">
        <v>46.750000000000007</v>
      </c>
      <c r="J48" s="88"/>
      <c r="K48" s="69">
        <v>69.295999999999992</v>
      </c>
      <c r="L48" s="88" t="s">
        <v>17</v>
      </c>
      <c r="M48" s="69">
        <v>63.343999999999987</v>
      </c>
      <c r="N48" s="88" t="s">
        <v>17</v>
      </c>
      <c r="O48" s="69">
        <v>83</v>
      </c>
      <c r="P48" s="88"/>
      <c r="Q48" s="101">
        <f t="shared" si="1"/>
        <v>311.37099999999998</v>
      </c>
      <c r="R48" s="22">
        <v>9</v>
      </c>
      <c r="S48" s="22">
        <v>45</v>
      </c>
      <c r="T48" s="89">
        <f>Q48*0.93</f>
        <v>289.57502999999997</v>
      </c>
      <c r="U48" s="22">
        <v>45</v>
      </c>
      <c r="V48" s="22"/>
    </row>
    <row r="49" spans="1:22" s="1" customFormat="1" ht="20.100000000000001" customHeight="1" x14ac:dyDescent="0.3">
      <c r="A49" s="30" t="s">
        <v>35</v>
      </c>
      <c r="B49" s="30" t="s">
        <v>41</v>
      </c>
      <c r="C49" s="37">
        <v>32</v>
      </c>
      <c r="D49" s="47" t="s">
        <v>91</v>
      </c>
      <c r="E49" s="21" t="s">
        <v>128</v>
      </c>
      <c r="F49" s="21" t="s">
        <v>105</v>
      </c>
      <c r="G49" s="59">
        <v>45.909000000000027</v>
      </c>
      <c r="H49" s="88"/>
      <c r="I49" s="69">
        <v>45.430999999999976</v>
      </c>
      <c r="J49" s="88"/>
      <c r="K49" s="69">
        <v>63.082000000000022</v>
      </c>
      <c r="L49" s="88"/>
      <c r="M49" s="69">
        <v>100.61</v>
      </c>
      <c r="N49" s="88" t="s">
        <v>80</v>
      </c>
      <c r="O49" s="69">
        <v>58.109999999999957</v>
      </c>
      <c r="P49" s="88"/>
      <c r="Q49" s="101">
        <f t="shared" si="1"/>
        <v>313.142</v>
      </c>
      <c r="R49" s="22">
        <v>10</v>
      </c>
      <c r="S49" s="22">
        <v>46</v>
      </c>
      <c r="T49" s="89">
        <f>Q49*0.93</f>
        <v>291.22206</v>
      </c>
      <c r="U49" s="22">
        <v>46</v>
      </c>
      <c r="V49" s="22"/>
    </row>
    <row r="50" spans="1:22" s="1" customFormat="1" ht="20.100000000000001" customHeight="1" x14ac:dyDescent="0.3">
      <c r="A50" s="30" t="s">
        <v>2</v>
      </c>
      <c r="B50" s="30" t="s">
        <v>2</v>
      </c>
      <c r="C50" s="31">
        <v>19</v>
      </c>
      <c r="D50" s="47" t="s">
        <v>74</v>
      </c>
      <c r="E50" s="21" t="s">
        <v>52</v>
      </c>
      <c r="F50" s="21">
        <v>1100</v>
      </c>
      <c r="G50" s="59">
        <v>50.75</v>
      </c>
      <c r="H50" s="88" t="s">
        <v>80</v>
      </c>
      <c r="I50" s="69">
        <v>49.856000000000002</v>
      </c>
      <c r="J50" s="88"/>
      <c r="K50" s="69">
        <v>81.597999999999999</v>
      </c>
      <c r="L50" s="88"/>
      <c r="M50" s="69">
        <v>67.911000000000001</v>
      </c>
      <c r="N50" s="88"/>
      <c r="O50" s="69">
        <v>66.012</v>
      </c>
      <c r="P50" s="88"/>
      <c r="Q50" s="101">
        <f t="shared" si="1"/>
        <v>316.12700000000001</v>
      </c>
      <c r="R50" s="22">
        <v>10</v>
      </c>
      <c r="S50" s="22">
        <v>47</v>
      </c>
      <c r="T50" s="89">
        <f>Q50*0.95</f>
        <v>300.32065</v>
      </c>
      <c r="U50" s="22">
        <v>47</v>
      </c>
      <c r="V50" s="22"/>
    </row>
    <row r="51" spans="1:22" s="1" customFormat="1" ht="20.100000000000001" customHeight="1" x14ac:dyDescent="0.3">
      <c r="A51" s="30" t="s">
        <v>2</v>
      </c>
      <c r="B51" s="30" t="s">
        <v>40</v>
      </c>
      <c r="C51" s="31">
        <v>15</v>
      </c>
      <c r="D51" s="47" t="s">
        <v>73</v>
      </c>
      <c r="E51" s="21" t="s">
        <v>79</v>
      </c>
      <c r="F51" s="21">
        <v>121</v>
      </c>
      <c r="G51" s="59">
        <v>62.094000000000001</v>
      </c>
      <c r="H51" s="88"/>
      <c r="I51" s="69">
        <v>62.546999999999997</v>
      </c>
      <c r="J51" s="88" t="s">
        <v>17</v>
      </c>
      <c r="K51" s="69">
        <v>78.906000000000006</v>
      </c>
      <c r="L51" s="88"/>
      <c r="M51" s="69">
        <v>72.072999999999993</v>
      </c>
      <c r="N51" s="88"/>
      <c r="O51" s="69">
        <v>66.427000000000007</v>
      </c>
      <c r="P51" s="88"/>
      <c r="Q51" s="101">
        <f t="shared" si="1"/>
        <v>342.04700000000003</v>
      </c>
      <c r="R51" s="22">
        <v>3</v>
      </c>
      <c r="S51" s="22">
        <v>48</v>
      </c>
      <c r="T51" s="89">
        <f>Q51*0.95</f>
        <v>324.94465000000002</v>
      </c>
      <c r="U51" s="22">
        <v>48</v>
      </c>
      <c r="V51" s="22">
        <v>4</v>
      </c>
    </row>
    <row r="52" spans="1:22" s="1" customFormat="1" ht="20.100000000000001" customHeight="1" x14ac:dyDescent="0.3">
      <c r="A52" s="30" t="s">
        <v>35</v>
      </c>
      <c r="B52" s="30" t="s">
        <v>41</v>
      </c>
      <c r="C52" s="37">
        <v>37</v>
      </c>
      <c r="D52" s="47" t="s">
        <v>101</v>
      </c>
      <c r="E52" s="21" t="s">
        <v>128</v>
      </c>
      <c r="F52" s="21" t="s">
        <v>104</v>
      </c>
      <c r="G52" s="59">
        <v>76.034999999999982</v>
      </c>
      <c r="H52" s="88"/>
      <c r="I52" s="69">
        <v>63.154999999999987</v>
      </c>
      <c r="J52" s="88"/>
      <c r="K52" s="69">
        <v>78.837000000000018</v>
      </c>
      <c r="L52" s="88"/>
      <c r="M52" s="69">
        <v>79.552000000000021</v>
      </c>
      <c r="N52" s="88"/>
      <c r="O52" s="69">
        <v>72.972999999999956</v>
      </c>
      <c r="P52" s="88"/>
      <c r="Q52" s="101">
        <f t="shared" si="1"/>
        <v>370.55199999999996</v>
      </c>
      <c r="R52" s="22">
        <v>11</v>
      </c>
      <c r="S52" s="22">
        <v>49</v>
      </c>
      <c r="T52" s="89">
        <f>Q52*0.93</f>
        <v>344.61336</v>
      </c>
      <c r="U52" s="22">
        <v>49</v>
      </c>
      <c r="V52" s="22"/>
    </row>
    <row r="53" spans="1:22" s="1" customFormat="1" ht="19.5" customHeight="1" x14ac:dyDescent="0.25">
      <c r="A53" s="30" t="s">
        <v>2</v>
      </c>
      <c r="B53" s="30" t="s">
        <v>40</v>
      </c>
      <c r="C53" s="31">
        <v>14</v>
      </c>
      <c r="D53" s="110" t="s">
        <v>75</v>
      </c>
      <c r="E53" s="21" t="s">
        <v>147</v>
      </c>
      <c r="F53" s="21" t="s">
        <v>136</v>
      </c>
      <c r="G53" s="59">
        <v>61.283000000000001</v>
      </c>
      <c r="H53" s="88"/>
      <c r="I53" s="69">
        <v>59.963000000000001</v>
      </c>
      <c r="J53" s="88"/>
      <c r="K53" s="69">
        <v>99.647999999999996</v>
      </c>
      <c r="L53" s="88"/>
      <c r="M53" s="69">
        <v>80.272000000000006</v>
      </c>
      <c r="N53" s="88"/>
      <c r="O53" s="69">
        <v>74.813000000000002</v>
      </c>
      <c r="P53" s="88"/>
      <c r="Q53" s="101">
        <f t="shared" si="1"/>
        <v>375.97899999999998</v>
      </c>
      <c r="R53" s="22">
        <v>4</v>
      </c>
      <c r="S53" s="22">
        <v>50</v>
      </c>
      <c r="T53" s="89">
        <f>Q53*0.95</f>
        <v>357.18004999999999</v>
      </c>
      <c r="U53" s="22">
        <v>50</v>
      </c>
      <c r="V53" s="22"/>
    </row>
    <row r="54" spans="1:22" s="1" customFormat="1" ht="19.5" x14ac:dyDescent="0.3">
      <c r="A54" s="30" t="s">
        <v>35</v>
      </c>
      <c r="B54" s="30" t="s">
        <v>41</v>
      </c>
      <c r="C54" s="31">
        <v>33</v>
      </c>
      <c r="D54" s="47" t="s">
        <v>102</v>
      </c>
      <c r="E54" s="21" t="s">
        <v>128</v>
      </c>
      <c r="F54" s="21" t="s">
        <v>47</v>
      </c>
      <c r="G54" s="59">
        <v>83.16</v>
      </c>
      <c r="H54" s="88" t="s">
        <v>80</v>
      </c>
      <c r="I54" s="112">
        <v>79.98</v>
      </c>
      <c r="J54" s="88" t="s">
        <v>80</v>
      </c>
      <c r="K54" s="69">
        <v>126.45</v>
      </c>
      <c r="L54" s="88" t="s">
        <v>142</v>
      </c>
      <c r="M54" s="69">
        <v>116.75</v>
      </c>
      <c r="N54" s="88" t="s">
        <v>142</v>
      </c>
      <c r="O54" s="69">
        <v>97.165999999999997</v>
      </c>
      <c r="P54" s="88" t="s">
        <v>142</v>
      </c>
      <c r="Q54" s="101">
        <f t="shared" si="1"/>
        <v>503.50599999999997</v>
      </c>
      <c r="R54" s="22">
        <v>12</v>
      </c>
      <c r="S54" s="22">
        <v>51</v>
      </c>
      <c r="T54" s="89">
        <f>Q54*0.93</f>
        <v>468.26058</v>
      </c>
      <c r="U54" s="22">
        <v>51</v>
      </c>
      <c r="V54" s="22"/>
    </row>
    <row r="55" spans="1:22" s="1" customFormat="1" ht="20.25" thickBot="1" x14ac:dyDescent="0.35">
      <c r="A55" s="43" t="s">
        <v>2</v>
      </c>
      <c r="B55" s="43" t="s">
        <v>41</v>
      </c>
      <c r="C55" s="34">
        <v>10</v>
      </c>
      <c r="D55" s="48" t="s">
        <v>76</v>
      </c>
      <c r="E55" s="38" t="s">
        <v>6</v>
      </c>
      <c r="F55" s="38">
        <v>121</v>
      </c>
      <c r="G55" s="60">
        <v>106.943</v>
      </c>
      <c r="H55" s="94"/>
      <c r="I55" s="70">
        <v>90.224999999999994</v>
      </c>
      <c r="J55" s="94"/>
      <c r="K55" s="70">
        <v>116.45399999999999</v>
      </c>
      <c r="L55" s="94"/>
      <c r="M55" s="70">
        <v>106.749</v>
      </c>
      <c r="N55" s="94"/>
      <c r="O55" s="70">
        <v>87.165999999999997</v>
      </c>
      <c r="P55" s="94"/>
      <c r="Q55" s="102">
        <f t="shared" si="1"/>
        <v>507.53699999999998</v>
      </c>
      <c r="R55" s="26">
        <v>13</v>
      </c>
      <c r="S55" s="26">
        <v>52</v>
      </c>
      <c r="T55" s="95">
        <f>Q55*0.95</f>
        <v>482.16014999999993</v>
      </c>
      <c r="U55" s="26">
        <v>52</v>
      </c>
      <c r="V55" s="26"/>
    </row>
    <row r="56" spans="1:22" s="1" customFormat="1" ht="18.75" x14ac:dyDescent="0.25">
      <c r="A56" s="9"/>
      <c r="B56" s="9"/>
      <c r="C56" s="9"/>
      <c r="D56" s="9"/>
      <c r="E56" s="9"/>
      <c r="F56" s="9"/>
      <c r="G56" s="62"/>
      <c r="H56" s="11"/>
      <c r="I56" s="62"/>
      <c r="J56" s="11"/>
      <c r="K56" s="11"/>
      <c r="L56" s="11"/>
      <c r="M56" s="11"/>
      <c r="N56" s="11"/>
      <c r="O56" s="11"/>
      <c r="P56" s="11"/>
      <c r="Q56" s="14"/>
      <c r="R56" s="9"/>
      <c r="S56" s="9"/>
      <c r="T56" s="9" t="s">
        <v>38</v>
      </c>
      <c r="U56" s="9"/>
      <c r="V56" s="6"/>
    </row>
    <row r="57" spans="1:22" s="1" customFormat="1" ht="18.75" x14ac:dyDescent="0.25">
      <c r="A57" s="14" t="s">
        <v>18</v>
      </c>
      <c r="B57" s="14"/>
      <c r="C57" s="14"/>
      <c r="D57" s="6"/>
      <c r="E57" s="14" t="s">
        <v>19</v>
      </c>
      <c r="F57" s="109"/>
      <c r="G57" s="63"/>
      <c r="H57" s="109"/>
      <c r="I57" s="63"/>
      <c r="J57" s="109"/>
      <c r="K57" s="109"/>
      <c r="L57" s="109"/>
      <c r="M57" s="109"/>
      <c r="N57" s="109"/>
      <c r="O57" s="109"/>
      <c r="P57" s="109"/>
      <c r="Q57" s="14"/>
      <c r="R57" s="9"/>
      <c r="S57" s="9"/>
      <c r="T57" s="9"/>
      <c r="U57" s="9"/>
      <c r="V57" s="6"/>
    </row>
    <row r="58" spans="1:22" s="1" customFormat="1" ht="18.75" x14ac:dyDescent="0.25">
      <c r="A58" s="109"/>
      <c r="B58" s="109"/>
      <c r="C58" s="109"/>
      <c r="E58" s="14" t="s">
        <v>20</v>
      </c>
      <c r="F58" s="109"/>
      <c r="G58" s="63"/>
      <c r="H58" s="109"/>
      <c r="I58" s="63"/>
      <c r="J58" s="109"/>
      <c r="K58" s="109"/>
      <c r="L58" s="109"/>
      <c r="M58" s="109"/>
      <c r="N58" s="109"/>
      <c r="O58" s="109"/>
      <c r="P58" s="109"/>
      <c r="Q58" s="109"/>
    </row>
    <row r="59" spans="1:22" s="1" customFormat="1" ht="18.75" customHeight="1" x14ac:dyDescent="0.25">
      <c r="A59" s="14"/>
      <c r="B59" s="109"/>
      <c r="C59" s="109"/>
      <c r="E59" s="14" t="s">
        <v>21</v>
      </c>
      <c r="F59" s="109"/>
      <c r="G59" s="63"/>
      <c r="H59" s="109"/>
      <c r="I59" s="63"/>
      <c r="J59" s="109"/>
      <c r="K59" s="109"/>
      <c r="L59" s="109"/>
      <c r="M59" s="109"/>
      <c r="N59" s="109"/>
      <c r="O59" s="109"/>
      <c r="P59" s="109"/>
      <c r="Q59" s="109"/>
    </row>
    <row r="60" spans="1:22" s="1" customFormat="1" ht="18.75" customHeight="1" x14ac:dyDescent="0.25">
      <c r="A60" s="14"/>
      <c r="B60" s="109"/>
      <c r="C60" s="109"/>
      <c r="E60" s="15" t="s">
        <v>34</v>
      </c>
      <c r="F60" s="109"/>
      <c r="G60" s="63"/>
      <c r="H60" s="109"/>
      <c r="I60" s="63"/>
      <c r="J60" s="109"/>
      <c r="K60" s="109"/>
      <c r="L60" s="109"/>
      <c r="M60" s="109"/>
      <c r="N60" s="109"/>
      <c r="O60" s="109"/>
      <c r="P60" s="109"/>
      <c r="Q60" s="109"/>
    </row>
    <row r="61" spans="1:22" s="1" customFormat="1" ht="18.75" x14ac:dyDescent="0.25">
      <c r="A61" s="14"/>
      <c r="B61" s="109"/>
      <c r="C61" s="109"/>
      <c r="D61" s="15"/>
      <c r="E61" s="109"/>
      <c r="F61" s="109"/>
      <c r="G61" s="63"/>
      <c r="H61" s="109"/>
      <c r="I61" s="63"/>
      <c r="J61" s="109"/>
      <c r="K61" s="109"/>
      <c r="L61" s="109"/>
      <c r="M61" s="109"/>
      <c r="N61" s="109"/>
      <c r="O61" s="109"/>
      <c r="P61" s="109"/>
      <c r="Q61" s="109"/>
    </row>
    <row r="62" spans="1:22" s="20" customFormat="1" ht="19.5" x14ac:dyDescent="0.3">
      <c r="A62" s="18" t="s">
        <v>141</v>
      </c>
      <c r="B62" s="16"/>
      <c r="C62" s="16"/>
      <c r="D62" s="16"/>
      <c r="E62" s="16"/>
      <c r="F62" s="16"/>
      <c r="G62" s="64"/>
      <c r="I62" s="64"/>
      <c r="J62" s="16"/>
      <c r="K62" s="16"/>
      <c r="L62" s="16"/>
      <c r="M62" s="16"/>
      <c r="N62" s="16"/>
      <c r="O62" s="16"/>
      <c r="P62" s="16"/>
      <c r="Q62" s="16"/>
      <c r="R62" s="19"/>
      <c r="S62" s="19"/>
      <c r="T62" s="19"/>
      <c r="U62" s="19"/>
    </row>
    <row r="63" spans="1:22" s="1" customFormat="1" ht="18.75" x14ac:dyDescent="0.25">
      <c r="A63" s="18" t="s">
        <v>45</v>
      </c>
      <c r="B63" s="109"/>
      <c r="C63" s="109"/>
      <c r="D63" s="109"/>
      <c r="E63" s="109"/>
      <c r="F63" s="109"/>
      <c r="G63" s="63"/>
      <c r="H63" s="109"/>
      <c r="I63" s="63"/>
      <c r="J63" s="109"/>
      <c r="K63" s="109"/>
      <c r="L63" s="109"/>
      <c r="M63" s="109"/>
      <c r="N63" s="109"/>
      <c r="O63" s="109"/>
      <c r="P63" s="109"/>
      <c r="Q63" s="109"/>
      <c r="R63" s="19"/>
      <c r="S63" s="9"/>
      <c r="T63" s="9"/>
      <c r="U63" s="9"/>
    </row>
    <row r="64" spans="1:22" s="1" customFormat="1" ht="18.75" x14ac:dyDescent="0.25">
      <c r="A64" s="24" t="s">
        <v>42</v>
      </c>
      <c r="B64" s="109"/>
      <c r="C64" s="109"/>
      <c r="D64" s="109"/>
      <c r="E64" s="109"/>
      <c r="F64" s="109"/>
      <c r="G64" s="63"/>
      <c r="H64" s="109"/>
      <c r="I64" s="63"/>
      <c r="J64" s="109"/>
      <c r="K64" s="109"/>
      <c r="L64" s="109"/>
      <c r="M64" s="109"/>
      <c r="N64" s="109"/>
      <c r="O64" s="109"/>
      <c r="P64" s="109"/>
      <c r="Q64" s="109"/>
      <c r="R64" s="19"/>
      <c r="S64" s="9"/>
      <c r="T64" s="9"/>
      <c r="U64" s="9"/>
    </row>
    <row r="65" spans="1:22" s="1" customFormat="1" ht="18.75" x14ac:dyDescent="0.25">
      <c r="A65" s="14"/>
      <c r="B65" s="109"/>
      <c r="C65" s="109"/>
      <c r="D65" s="109"/>
      <c r="E65" s="109"/>
      <c r="F65" s="109"/>
      <c r="G65" s="63"/>
      <c r="H65" s="109"/>
      <c r="I65" s="63"/>
      <c r="J65" s="109"/>
      <c r="K65" s="109"/>
      <c r="L65" s="109"/>
      <c r="M65" s="109"/>
      <c r="N65" s="109"/>
      <c r="O65" s="109"/>
      <c r="P65" s="109"/>
      <c r="Q65" s="109"/>
      <c r="R65" s="19"/>
      <c r="S65" s="9"/>
      <c r="T65" s="9"/>
      <c r="U65" s="9"/>
    </row>
    <row r="66" spans="1:22" s="1" customFormat="1" ht="18.75" x14ac:dyDescent="0.25">
      <c r="A66" s="17" t="s">
        <v>55</v>
      </c>
      <c r="B66" s="109"/>
      <c r="C66" s="109"/>
      <c r="D66" s="109"/>
      <c r="E66" s="109"/>
      <c r="F66" s="109"/>
      <c r="G66" s="63"/>
      <c r="H66" s="109"/>
      <c r="I66" s="63"/>
      <c r="J66" s="109"/>
      <c r="K66" s="109"/>
      <c r="L66" s="109"/>
      <c r="M66" s="109"/>
      <c r="N66" s="109"/>
      <c r="O66" s="109"/>
      <c r="P66" s="109"/>
      <c r="Q66" s="109"/>
      <c r="R66" s="9"/>
      <c r="S66" s="9"/>
      <c r="T66" s="9"/>
      <c r="U66" s="9"/>
    </row>
    <row r="67" spans="1:22" s="1" customFormat="1" ht="18.75" x14ac:dyDescent="0.25">
      <c r="A67" s="17" t="s">
        <v>140</v>
      </c>
      <c r="B67" s="109"/>
      <c r="C67" s="109"/>
      <c r="D67" s="109"/>
      <c r="E67" s="109"/>
      <c r="F67" s="109"/>
      <c r="G67" s="63"/>
      <c r="H67" s="109"/>
      <c r="I67" s="63"/>
      <c r="J67" s="109"/>
      <c r="K67" s="109"/>
      <c r="L67" s="109"/>
      <c r="M67" s="109"/>
      <c r="N67" s="109"/>
      <c r="O67" s="109"/>
      <c r="P67" s="109"/>
      <c r="Q67" s="109"/>
      <c r="R67" s="9"/>
      <c r="S67" s="9"/>
      <c r="T67" s="9"/>
      <c r="U67" s="9"/>
    </row>
    <row r="68" spans="1:22" s="1" customFormat="1" ht="18.75" x14ac:dyDescent="0.25">
      <c r="A68" s="17" t="s">
        <v>39</v>
      </c>
      <c r="B68" s="109"/>
      <c r="C68" s="109"/>
      <c r="D68" s="109"/>
      <c r="E68" s="109"/>
      <c r="F68" s="109"/>
      <c r="G68" s="63"/>
      <c r="H68" s="109"/>
      <c r="I68" s="63"/>
      <c r="J68" s="109"/>
      <c r="K68" s="109"/>
      <c r="L68" s="109"/>
      <c r="M68" s="109"/>
      <c r="N68" s="109"/>
      <c r="O68" s="109"/>
      <c r="P68" s="109"/>
      <c r="Q68" s="109"/>
      <c r="R68" s="9"/>
      <c r="S68" s="9"/>
      <c r="T68" s="9"/>
      <c r="U68" s="9"/>
    </row>
    <row r="69" spans="1:22" s="1" customFormat="1" ht="18.75" x14ac:dyDescent="0.25">
      <c r="A69" s="17"/>
      <c r="B69" s="109"/>
      <c r="C69" s="109"/>
      <c r="D69" s="109"/>
      <c r="E69" s="109"/>
      <c r="F69" s="109"/>
      <c r="G69" s="63"/>
      <c r="H69" s="109"/>
      <c r="I69" s="63"/>
      <c r="J69" s="109"/>
      <c r="K69" s="109"/>
      <c r="L69" s="109"/>
      <c r="M69" s="109"/>
      <c r="N69" s="109"/>
      <c r="O69" s="109"/>
      <c r="P69" s="109"/>
      <c r="Q69" s="109"/>
      <c r="R69" s="9"/>
      <c r="S69" s="9"/>
      <c r="T69" s="9"/>
      <c r="U69" s="9"/>
    </row>
    <row r="70" spans="1:22" s="1" customFormat="1" ht="18.75" x14ac:dyDescent="0.25">
      <c r="A70" s="14"/>
      <c r="B70" s="109"/>
      <c r="C70" s="109"/>
      <c r="D70" s="109"/>
      <c r="E70" s="109"/>
      <c r="F70" s="109"/>
      <c r="G70" s="63"/>
      <c r="H70" s="109"/>
      <c r="I70" s="63"/>
      <c r="J70" s="109"/>
      <c r="K70" s="109"/>
      <c r="L70" s="109"/>
      <c r="M70" s="109"/>
      <c r="N70" s="109"/>
      <c r="O70" s="109"/>
      <c r="P70" s="109"/>
      <c r="Q70" s="109"/>
      <c r="R70" s="9"/>
      <c r="S70" s="9"/>
      <c r="T70" s="9"/>
      <c r="U70" s="9"/>
    </row>
    <row r="71" spans="1:22" s="1" customFormat="1" ht="18.75" x14ac:dyDescent="0.25">
      <c r="A71" s="18" t="s">
        <v>22</v>
      </c>
      <c r="B71" s="109"/>
      <c r="C71" s="109"/>
      <c r="D71" s="109"/>
      <c r="E71" s="109"/>
      <c r="F71" s="109"/>
      <c r="G71" s="63"/>
      <c r="H71" s="109"/>
      <c r="I71" s="63"/>
      <c r="J71" s="109"/>
      <c r="K71" s="109"/>
      <c r="L71" s="109"/>
      <c r="M71" s="109"/>
      <c r="N71" s="109"/>
      <c r="O71" s="109"/>
      <c r="P71" s="109"/>
      <c r="Q71" s="109"/>
      <c r="R71" s="9"/>
      <c r="S71" s="9"/>
      <c r="T71" s="9"/>
      <c r="U71" s="9"/>
    </row>
    <row r="72" spans="1:22" s="1" customFormat="1" ht="18.75" x14ac:dyDescent="0.25">
      <c r="A72" s="18"/>
      <c r="B72" s="109"/>
      <c r="C72" s="109" t="s">
        <v>23</v>
      </c>
      <c r="D72" s="109"/>
      <c r="E72" s="109"/>
      <c r="F72" s="109"/>
      <c r="G72" s="63"/>
      <c r="H72" s="109"/>
      <c r="I72" s="72" t="s">
        <v>24</v>
      </c>
      <c r="J72" s="109"/>
      <c r="K72" s="109"/>
      <c r="L72" s="109"/>
      <c r="M72" s="109"/>
      <c r="N72" s="109"/>
      <c r="O72" s="109"/>
      <c r="P72" s="109"/>
      <c r="Q72" s="109"/>
      <c r="R72" s="9"/>
      <c r="S72" s="9"/>
      <c r="T72" s="9"/>
      <c r="U72" s="9"/>
    </row>
    <row r="73" spans="1:22" s="1" customFormat="1" ht="18.75" x14ac:dyDescent="0.25">
      <c r="A73" s="18"/>
      <c r="B73" s="109"/>
      <c r="C73" s="109" t="s">
        <v>25</v>
      </c>
      <c r="D73" s="109"/>
      <c r="E73" s="109"/>
      <c r="F73" s="109"/>
      <c r="G73" s="63"/>
      <c r="H73" s="109"/>
      <c r="I73" s="73" t="s">
        <v>26</v>
      </c>
      <c r="J73" s="109"/>
      <c r="K73" s="109"/>
      <c r="L73" s="109"/>
      <c r="M73" s="109"/>
      <c r="N73" s="109"/>
      <c r="O73" s="109"/>
      <c r="P73" s="109"/>
      <c r="Q73" s="109"/>
      <c r="R73" s="9"/>
      <c r="S73" s="9"/>
      <c r="T73" s="9"/>
      <c r="U73" s="9"/>
    </row>
    <row r="74" spans="1:22" s="1" customFormat="1" ht="18.75" x14ac:dyDescent="0.25">
      <c r="A74" s="127" t="s">
        <v>27</v>
      </c>
      <c r="B74" s="127"/>
      <c r="C74" s="127"/>
      <c r="D74" s="127"/>
      <c r="E74" s="127"/>
      <c r="F74" s="127"/>
      <c r="G74" s="127"/>
      <c r="H74" s="127"/>
      <c r="I74" s="129" t="s">
        <v>28</v>
      </c>
      <c r="J74" s="129"/>
      <c r="K74" s="129"/>
      <c r="L74" s="129"/>
      <c r="M74" s="129"/>
      <c r="N74" s="129"/>
      <c r="O74" s="129"/>
      <c r="P74" s="129"/>
      <c r="Q74" s="129"/>
      <c r="R74" s="129"/>
      <c r="S74" s="9"/>
      <c r="T74" s="9"/>
      <c r="U74" s="9"/>
    </row>
    <row r="75" spans="1:22" ht="18.75" x14ac:dyDescent="0.25">
      <c r="A75" s="127" t="s">
        <v>29</v>
      </c>
      <c r="B75" s="127"/>
      <c r="C75" s="127"/>
      <c r="D75" s="127"/>
      <c r="E75" s="127"/>
      <c r="F75" s="127"/>
      <c r="G75" s="127"/>
      <c r="H75" s="127"/>
      <c r="I75" s="129" t="s">
        <v>30</v>
      </c>
      <c r="J75" s="129"/>
      <c r="K75" s="129"/>
      <c r="L75" s="129"/>
      <c r="M75" s="129"/>
      <c r="N75" s="129"/>
      <c r="O75" s="129"/>
      <c r="P75" s="129"/>
      <c r="Q75" s="129"/>
      <c r="R75" s="129"/>
      <c r="S75" s="109"/>
      <c r="T75" s="109"/>
      <c r="U75" s="109"/>
      <c r="V75" s="1"/>
    </row>
    <row r="76" spans="1:22" s="1" customFormat="1" ht="18.75" x14ac:dyDescent="0.25">
      <c r="A76" s="127" t="s">
        <v>31</v>
      </c>
      <c r="B76" s="127"/>
      <c r="C76" s="127"/>
      <c r="D76" s="127"/>
      <c r="E76" s="127"/>
      <c r="F76" s="127"/>
      <c r="G76" s="127"/>
      <c r="H76" s="127"/>
      <c r="I76" s="129" t="s">
        <v>32</v>
      </c>
      <c r="J76" s="129"/>
      <c r="K76" s="129"/>
      <c r="L76" s="129"/>
      <c r="M76" s="129"/>
      <c r="N76" s="129"/>
      <c r="O76" s="129"/>
      <c r="P76" s="129"/>
      <c r="Q76" s="129"/>
      <c r="R76" s="129"/>
      <c r="S76" s="109"/>
      <c r="T76" s="109"/>
      <c r="U76" s="109"/>
    </row>
    <row r="77" spans="1:22" s="1" customFormat="1" ht="18.75" x14ac:dyDescent="0.25">
      <c r="A77" s="15"/>
      <c r="B77" s="15"/>
      <c r="C77" s="15"/>
      <c r="D77" s="15"/>
      <c r="E77" s="15"/>
      <c r="F77" s="15"/>
      <c r="G77" s="65"/>
      <c r="H77" s="15"/>
      <c r="I77" s="65"/>
      <c r="J77" s="109"/>
      <c r="K77" s="109"/>
      <c r="L77" s="109"/>
      <c r="M77" s="109"/>
      <c r="N77" s="109"/>
      <c r="O77" s="109"/>
      <c r="P77" s="109"/>
      <c r="Q77" s="109"/>
      <c r="R77" s="9"/>
      <c r="S77" s="109"/>
      <c r="T77" s="109"/>
      <c r="U77" s="109"/>
      <c r="V77" s="7"/>
    </row>
    <row r="78" spans="1:22" s="1" customFormat="1" ht="18.75" x14ac:dyDescent="0.25">
      <c r="A78" s="18" t="s">
        <v>33</v>
      </c>
      <c r="B78" s="109"/>
      <c r="C78" s="109"/>
      <c r="D78" s="15"/>
      <c r="E78" s="15"/>
      <c r="F78" s="15"/>
      <c r="G78" s="65"/>
      <c r="H78" s="15"/>
      <c r="I78" s="65"/>
      <c r="J78" s="109"/>
      <c r="K78" s="109"/>
      <c r="L78" s="109"/>
      <c r="M78" s="109"/>
      <c r="N78" s="109"/>
      <c r="O78" s="109"/>
      <c r="P78" s="109"/>
      <c r="Q78" s="109"/>
      <c r="R78" s="9"/>
      <c r="S78" s="109"/>
      <c r="T78" s="109"/>
      <c r="U78" s="109"/>
    </row>
    <row r="79" spans="1:22" s="1" customFormat="1" ht="18.75" x14ac:dyDescent="0.25">
      <c r="A79" s="126" t="s">
        <v>43</v>
      </c>
      <c r="B79" s="127"/>
      <c r="C79" s="127"/>
      <c r="D79" s="127"/>
      <c r="E79" s="127"/>
      <c r="F79" s="127"/>
      <c r="G79" s="127"/>
      <c r="H79" s="127"/>
      <c r="I79" s="128" t="s">
        <v>44</v>
      </c>
      <c r="J79" s="128"/>
      <c r="K79" s="128"/>
      <c r="L79" s="128"/>
      <c r="M79" s="128"/>
      <c r="N79" s="128"/>
      <c r="O79" s="128"/>
      <c r="P79" s="128"/>
      <c r="Q79" s="128"/>
      <c r="R79" s="128"/>
      <c r="S79" s="109"/>
      <c r="T79" s="109"/>
      <c r="U79" s="109"/>
    </row>
    <row r="80" spans="1:22" s="1" customFormat="1" ht="18.75" x14ac:dyDescent="0.25">
      <c r="D80" s="10"/>
      <c r="G80" s="63"/>
      <c r="H80" s="109"/>
      <c r="I80" s="63"/>
      <c r="J80" s="109"/>
      <c r="K80" s="109"/>
      <c r="L80" s="109"/>
      <c r="M80" s="109"/>
      <c r="N80" s="109"/>
      <c r="O80" s="109"/>
      <c r="P80" s="109"/>
      <c r="Q80" s="109"/>
      <c r="R80" s="9"/>
      <c r="S80" s="109"/>
      <c r="T80" s="109"/>
      <c r="U80" s="109"/>
    </row>
    <row r="81" spans="1:22" s="1" customFormat="1" ht="18.75" x14ac:dyDescent="0.25">
      <c r="D81" s="10"/>
      <c r="G81" s="63"/>
      <c r="H81" s="109"/>
      <c r="I81" s="63"/>
      <c r="J81" s="109"/>
      <c r="K81" s="109"/>
      <c r="L81" s="109"/>
      <c r="M81" s="109"/>
      <c r="N81" s="109"/>
      <c r="O81" s="109"/>
      <c r="P81" s="109"/>
      <c r="Q81" s="109"/>
      <c r="R81" s="9"/>
      <c r="S81" s="109"/>
      <c r="T81" s="109"/>
      <c r="U81" s="109"/>
    </row>
    <row r="82" spans="1:22" s="1" customFormat="1" ht="18.75" x14ac:dyDescent="0.25">
      <c r="D82" s="10"/>
      <c r="G82" s="63"/>
      <c r="I82" s="74"/>
      <c r="R82" s="9"/>
    </row>
    <row r="83" spans="1:22" s="1" customFormat="1" ht="18.75" x14ac:dyDescent="0.25">
      <c r="D83" s="10"/>
      <c r="G83" s="63"/>
      <c r="I83" s="74"/>
      <c r="R83" s="9"/>
    </row>
    <row r="84" spans="1:22" s="1" customFormat="1" ht="18.75" x14ac:dyDescent="0.25">
      <c r="A84" s="3"/>
      <c r="B84" s="3"/>
      <c r="C84" s="3"/>
      <c r="D84" s="4"/>
      <c r="E84" s="3"/>
      <c r="F84" s="3"/>
      <c r="G84" s="66"/>
      <c r="I84" s="74"/>
      <c r="R84" s="9"/>
    </row>
    <row r="85" spans="1:22" s="1" customFormat="1" ht="18.75" x14ac:dyDescent="0.25">
      <c r="A85" s="3"/>
      <c r="B85" s="3"/>
      <c r="C85" s="3"/>
      <c r="D85" s="4"/>
      <c r="E85" s="3"/>
      <c r="F85" s="3"/>
      <c r="G85" s="66"/>
      <c r="I85" s="74"/>
      <c r="R85" s="9"/>
    </row>
    <row r="86" spans="1:22" s="1" customFormat="1" ht="18.75" x14ac:dyDescent="0.25">
      <c r="A86" s="3"/>
      <c r="B86" s="3"/>
      <c r="C86" s="3"/>
      <c r="D86" s="4"/>
      <c r="E86" s="3"/>
      <c r="F86" s="3"/>
      <c r="G86" s="66"/>
      <c r="I86" s="74"/>
      <c r="R86" s="9"/>
    </row>
    <row r="87" spans="1:22" ht="18.75" x14ac:dyDescent="0.25">
      <c r="A87" s="3"/>
      <c r="B87" s="3"/>
      <c r="C87" s="3"/>
      <c r="D87" s="4"/>
      <c r="E87" s="3"/>
      <c r="F87" s="3"/>
      <c r="H87" s="1"/>
      <c r="I87" s="74"/>
      <c r="J87" s="1"/>
      <c r="K87" s="1"/>
      <c r="L87" s="1"/>
      <c r="M87" s="1"/>
      <c r="N87" s="1"/>
      <c r="O87" s="1"/>
      <c r="P87" s="1"/>
      <c r="Q87" s="1"/>
      <c r="S87" s="1"/>
      <c r="T87" s="1"/>
      <c r="U87" s="1"/>
      <c r="V87" s="1"/>
    </row>
    <row r="88" spans="1:22" s="1" customFormat="1" ht="18.75" x14ac:dyDescent="0.25">
      <c r="A88" s="3"/>
      <c r="B88" s="3"/>
      <c r="C88" s="3"/>
      <c r="D88" s="4"/>
      <c r="E88" s="3"/>
      <c r="F88" s="3"/>
      <c r="G88" s="66"/>
      <c r="I88" s="74"/>
      <c r="R88" s="9"/>
    </row>
    <row r="89" spans="1:22" s="1" customFormat="1" ht="18.75" x14ac:dyDescent="0.25">
      <c r="A89" s="7"/>
      <c r="B89" s="7"/>
      <c r="C89" s="7"/>
      <c r="D89" s="8"/>
      <c r="E89" s="7"/>
      <c r="F89" s="7"/>
      <c r="G89" s="66"/>
      <c r="H89" s="7"/>
      <c r="I89" s="66"/>
      <c r="J89" s="7"/>
      <c r="K89" s="7"/>
      <c r="L89" s="7"/>
      <c r="M89" s="7"/>
      <c r="N89" s="7"/>
      <c r="O89" s="7"/>
      <c r="P89" s="7"/>
      <c r="Q89" s="7"/>
      <c r="R89" s="9"/>
      <c r="S89" s="7"/>
      <c r="T89" s="7"/>
      <c r="U89" s="7"/>
      <c r="V89" s="7"/>
    </row>
    <row r="90" spans="1:22" s="1" customFormat="1" ht="18.75" x14ac:dyDescent="0.25">
      <c r="A90" s="3"/>
      <c r="B90" s="3"/>
      <c r="C90" s="3"/>
      <c r="D90" s="4"/>
      <c r="E90" s="3"/>
      <c r="F90" s="3"/>
      <c r="G90" s="66"/>
      <c r="I90" s="74"/>
      <c r="R90" s="9"/>
    </row>
    <row r="91" spans="1:22" ht="18.75" x14ac:dyDescent="0.25">
      <c r="A91" s="3"/>
      <c r="B91" s="3"/>
      <c r="C91" s="3"/>
      <c r="D91" s="4"/>
      <c r="E91" s="3"/>
      <c r="F91" s="3"/>
      <c r="H91" s="1"/>
      <c r="I91" s="74"/>
      <c r="J91" s="1"/>
      <c r="K91" s="1"/>
      <c r="L91" s="1"/>
      <c r="M91" s="1"/>
      <c r="N91" s="1"/>
      <c r="O91" s="1"/>
      <c r="P91" s="1"/>
      <c r="Q91" s="1"/>
      <c r="S91" s="1"/>
      <c r="T91" s="1"/>
      <c r="U91" s="1"/>
      <c r="V91" s="1"/>
    </row>
    <row r="92" spans="1:22" ht="18.75" x14ac:dyDescent="0.25">
      <c r="A92" s="3"/>
      <c r="B92" s="3"/>
      <c r="C92" s="3"/>
      <c r="D92" s="4"/>
      <c r="E92" s="3"/>
      <c r="F92" s="3"/>
      <c r="H92" s="1"/>
      <c r="I92" s="74"/>
      <c r="J92" s="1"/>
      <c r="K92" s="1"/>
      <c r="L92" s="1"/>
      <c r="M92" s="1"/>
      <c r="N92" s="1"/>
      <c r="O92" s="1"/>
      <c r="P92" s="1"/>
      <c r="Q92" s="1"/>
      <c r="S92" s="1"/>
      <c r="T92" s="1"/>
      <c r="U92" s="1"/>
      <c r="V92" s="1"/>
    </row>
    <row r="94" spans="1:22" ht="18.75" x14ac:dyDescent="0.25">
      <c r="C94" s="3"/>
    </row>
    <row r="95" spans="1:22" ht="18.75" x14ac:dyDescent="0.25">
      <c r="C95" s="3"/>
    </row>
    <row r="96" spans="1:22" ht="18.75" x14ac:dyDescent="0.25">
      <c r="C96" s="1"/>
    </row>
    <row r="97" spans="3:3" ht="18.75" x14ac:dyDescent="0.25">
      <c r="C97" s="3"/>
    </row>
    <row r="98" spans="3:3" ht="18.75" x14ac:dyDescent="0.25">
      <c r="C98" s="3"/>
    </row>
    <row r="99" spans="3:3" ht="18.75" x14ac:dyDescent="0.25">
      <c r="C99" s="3"/>
    </row>
    <row r="101" spans="3:3" ht="18.75" x14ac:dyDescent="0.25">
      <c r="C101" s="3"/>
    </row>
    <row r="102" spans="3:3" ht="18.75" x14ac:dyDescent="0.25">
      <c r="C102" s="3"/>
    </row>
    <row r="103" spans="3:3" ht="18.75" x14ac:dyDescent="0.25">
      <c r="C103" s="3"/>
    </row>
    <row r="104" spans="3:3" ht="18.75" x14ac:dyDescent="0.25">
      <c r="C104" s="3"/>
    </row>
    <row r="105" spans="3:3" ht="18.75" x14ac:dyDescent="0.25">
      <c r="C105" s="3"/>
    </row>
  </sheetData>
  <mergeCells count="26">
    <mergeCell ref="A1:V1"/>
    <mergeCell ref="A2:A3"/>
    <mergeCell ref="B2:B3"/>
    <mergeCell ref="C2:C3"/>
    <mergeCell ref="D2:D3"/>
    <mergeCell ref="E2:E3"/>
    <mergeCell ref="F2:F3"/>
    <mergeCell ref="G2:H2"/>
    <mergeCell ref="I2:J2"/>
    <mergeCell ref="K2:L2"/>
    <mergeCell ref="V2:V3"/>
    <mergeCell ref="A74:H74"/>
    <mergeCell ref="I74:R74"/>
    <mergeCell ref="A75:H75"/>
    <mergeCell ref="I75:R75"/>
    <mergeCell ref="M2:N2"/>
    <mergeCell ref="O2:P2"/>
    <mergeCell ref="Q2:Q3"/>
    <mergeCell ref="R2:R3"/>
    <mergeCell ref="S2:S3"/>
    <mergeCell ref="T2:T3"/>
    <mergeCell ref="A76:H76"/>
    <mergeCell ref="I76:R76"/>
    <mergeCell ref="A79:H79"/>
    <mergeCell ref="I79:R79"/>
    <mergeCell ref="U2:U3"/>
  </mergeCells>
  <hyperlinks>
    <hyperlink ref="I74" r:id="rId1"/>
    <hyperlink ref="I79" r:id="rId2"/>
    <hyperlink ref="I75" r:id="rId3"/>
    <hyperlink ref="I76" r:id="rId4"/>
    <hyperlink ref="I72" r:id="rId5"/>
  </hyperlinks>
  <printOptions gridLines="1"/>
  <pageMargins left="0.25" right="0.25" top="0.75" bottom="0.75" header="0.3" footer="0.3"/>
  <pageSetup paperSize="9" scale="47" fitToHeight="0" orientation="landscape" r:id="rId6"/>
  <headerFooter alignWithMargins="0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5"/>
  <sheetViews>
    <sheetView zoomScale="70" zoomScaleNormal="70" workbookViewId="0">
      <pane ySplit="3" topLeftCell="A4" activePane="bottomLeft" state="frozen"/>
      <selection pane="bottomLeft" activeCell="D4" sqref="D4"/>
    </sheetView>
  </sheetViews>
  <sheetFormatPr defaultColWidth="9.140625" defaultRowHeight="14.25" x14ac:dyDescent="0.2"/>
  <cols>
    <col min="1" max="1" width="9.140625" style="7"/>
    <col min="2" max="2" width="9.28515625" style="7" customWidth="1"/>
    <col min="3" max="3" width="7.5703125" style="7" customWidth="1"/>
    <col min="4" max="4" width="25.7109375" style="8" bestFit="1" customWidth="1"/>
    <col min="5" max="5" width="13.85546875" style="7" customWidth="1"/>
    <col min="6" max="6" width="19.42578125" style="7" customWidth="1"/>
    <col min="7" max="7" width="11.28515625" style="66" customWidth="1"/>
    <col min="8" max="8" width="7.7109375" style="7" customWidth="1"/>
    <col min="9" max="9" width="10.7109375" style="66" customWidth="1"/>
    <col min="10" max="10" width="7.7109375" style="7" customWidth="1"/>
    <col min="11" max="11" width="12.140625" style="7" customWidth="1"/>
    <col min="12" max="12" width="7.7109375" style="7" customWidth="1"/>
    <col min="13" max="13" width="10.42578125" style="7" bestFit="1" customWidth="1"/>
    <col min="14" max="14" width="7.7109375" style="7" customWidth="1"/>
    <col min="15" max="15" width="10.85546875" style="7" customWidth="1"/>
    <col min="16" max="16" width="7.7109375" style="7" customWidth="1"/>
    <col min="17" max="17" width="12.140625" style="7" bestFit="1" customWidth="1"/>
    <col min="18" max="18" width="7.7109375" style="9" customWidth="1"/>
    <col min="19" max="19" width="9.85546875" style="7" customWidth="1"/>
    <col min="20" max="20" width="11.85546875" style="7" customWidth="1"/>
    <col min="21" max="21" width="11" style="7" customWidth="1"/>
    <col min="22" max="16384" width="9.140625" style="7"/>
  </cols>
  <sheetData>
    <row r="1" spans="1:22" s="108" customFormat="1" ht="99.75" customHeight="1" thickBot="1" x14ac:dyDescent="0.45">
      <c r="A1" s="130" t="s">
        <v>81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s="1" customFormat="1" ht="45" customHeight="1" x14ac:dyDescent="0.25">
      <c r="A2" s="124" t="s">
        <v>12</v>
      </c>
      <c r="B2" s="131" t="s">
        <v>15</v>
      </c>
      <c r="C2" s="133" t="s">
        <v>7</v>
      </c>
      <c r="D2" s="124" t="s">
        <v>5</v>
      </c>
      <c r="E2" s="124" t="s">
        <v>1</v>
      </c>
      <c r="F2" s="124" t="s">
        <v>0</v>
      </c>
      <c r="G2" s="124" t="s">
        <v>56</v>
      </c>
      <c r="H2" s="124"/>
      <c r="I2" s="124" t="s">
        <v>57</v>
      </c>
      <c r="J2" s="124"/>
      <c r="K2" s="124" t="s">
        <v>58</v>
      </c>
      <c r="L2" s="124"/>
      <c r="M2" s="124" t="s">
        <v>59</v>
      </c>
      <c r="N2" s="124"/>
      <c r="O2" s="124" t="s">
        <v>60</v>
      </c>
      <c r="P2" s="124"/>
      <c r="Q2" s="135" t="s">
        <v>10</v>
      </c>
      <c r="R2" s="137" t="s">
        <v>3</v>
      </c>
      <c r="S2" s="124" t="s">
        <v>11</v>
      </c>
      <c r="T2" s="124" t="s">
        <v>14</v>
      </c>
      <c r="U2" s="124" t="s">
        <v>13</v>
      </c>
      <c r="V2" s="124" t="s">
        <v>16</v>
      </c>
    </row>
    <row r="3" spans="1:22" s="1" customFormat="1" ht="19.5" thickBot="1" x14ac:dyDescent="0.3">
      <c r="A3" s="125"/>
      <c r="B3" s="132"/>
      <c r="C3" s="134"/>
      <c r="D3" s="125"/>
      <c r="E3" s="125"/>
      <c r="F3" s="125"/>
      <c r="G3" s="56" t="s">
        <v>8</v>
      </c>
      <c r="H3" s="13" t="s">
        <v>9</v>
      </c>
      <c r="I3" s="56" t="s">
        <v>8</v>
      </c>
      <c r="J3" s="13" t="s">
        <v>9</v>
      </c>
      <c r="K3" s="12" t="s">
        <v>8</v>
      </c>
      <c r="L3" s="13" t="s">
        <v>9</v>
      </c>
      <c r="M3" s="12" t="s">
        <v>8</v>
      </c>
      <c r="N3" s="13" t="s">
        <v>9</v>
      </c>
      <c r="O3" s="12" t="s">
        <v>8</v>
      </c>
      <c r="P3" s="13" t="s">
        <v>9</v>
      </c>
      <c r="Q3" s="136"/>
      <c r="R3" s="138"/>
      <c r="S3" s="125"/>
      <c r="T3" s="125"/>
      <c r="U3" s="125"/>
      <c r="V3" s="125"/>
    </row>
    <row r="4" spans="1:22" s="1" customFormat="1" ht="20.100000000000001" customHeight="1" x14ac:dyDescent="0.3">
      <c r="A4" s="28" t="s">
        <v>37</v>
      </c>
      <c r="B4" s="28" t="s">
        <v>37</v>
      </c>
      <c r="C4" s="51">
        <v>48</v>
      </c>
      <c r="D4" s="46" t="s">
        <v>115</v>
      </c>
      <c r="E4" s="23" t="s">
        <v>79</v>
      </c>
      <c r="F4" s="23" t="s">
        <v>130</v>
      </c>
      <c r="G4" s="57">
        <v>37.503</v>
      </c>
      <c r="H4" s="92"/>
      <c r="I4" s="67">
        <v>35.301000000000009</v>
      </c>
      <c r="J4" s="92"/>
      <c r="K4" s="67">
        <v>47.948000000000022</v>
      </c>
      <c r="L4" s="92"/>
      <c r="M4" s="67">
        <v>46.663000000000039</v>
      </c>
      <c r="N4" s="92"/>
      <c r="O4" s="67">
        <v>45.849999999999973</v>
      </c>
      <c r="P4" s="92"/>
      <c r="Q4" s="93">
        <f t="shared" ref="Q4:Q35" si="0">SUM(G4:P4)</f>
        <v>213.26500000000004</v>
      </c>
      <c r="R4" s="25">
        <v>1</v>
      </c>
      <c r="S4" s="25">
        <v>1</v>
      </c>
      <c r="T4" s="100">
        <f>Q4*0.94</f>
        <v>200.46910000000003</v>
      </c>
      <c r="U4" s="25">
        <v>1</v>
      </c>
      <c r="V4" s="25">
        <v>9</v>
      </c>
    </row>
    <row r="5" spans="1:22" s="1" customFormat="1" ht="20.100000000000001" customHeight="1" x14ac:dyDescent="0.3">
      <c r="A5" s="30" t="s">
        <v>2</v>
      </c>
      <c r="B5" s="30" t="s">
        <v>40</v>
      </c>
      <c r="C5" s="37">
        <v>16</v>
      </c>
      <c r="D5" s="47" t="s">
        <v>61</v>
      </c>
      <c r="E5" s="21" t="s">
        <v>53</v>
      </c>
      <c r="F5" s="21" t="s">
        <v>139</v>
      </c>
      <c r="G5" s="59">
        <v>40.04</v>
      </c>
      <c r="H5" s="88"/>
      <c r="I5" s="69">
        <v>37.067</v>
      </c>
      <c r="J5" s="88"/>
      <c r="K5" s="69">
        <v>49.747999999999998</v>
      </c>
      <c r="L5" s="88"/>
      <c r="M5" s="69">
        <v>47.802999999999997</v>
      </c>
      <c r="N5" s="88"/>
      <c r="O5" s="69">
        <v>48.216000000000001</v>
      </c>
      <c r="P5" s="88"/>
      <c r="Q5" s="89">
        <f t="shared" si="0"/>
        <v>222.874</v>
      </c>
      <c r="R5" s="22">
        <v>1</v>
      </c>
      <c r="S5" s="22">
        <v>2</v>
      </c>
      <c r="T5" s="101">
        <f t="shared" ref="T5:T10" si="1">Q5*0.95</f>
        <v>211.7303</v>
      </c>
      <c r="U5" s="22">
        <v>3</v>
      </c>
      <c r="V5" s="22">
        <v>9</v>
      </c>
    </row>
    <row r="6" spans="1:22" s="1" customFormat="1" ht="20.100000000000001" customHeight="1" x14ac:dyDescent="0.3">
      <c r="A6" s="30" t="s">
        <v>2</v>
      </c>
      <c r="B6" s="30" t="s">
        <v>2</v>
      </c>
      <c r="C6" s="37">
        <v>5</v>
      </c>
      <c r="D6" s="47" t="s">
        <v>62</v>
      </c>
      <c r="E6" s="21" t="s">
        <v>53</v>
      </c>
      <c r="F6" s="21" t="s">
        <v>139</v>
      </c>
      <c r="G6" s="59">
        <v>41.219000000000001</v>
      </c>
      <c r="H6" s="88"/>
      <c r="I6" s="69">
        <v>38.396999999999998</v>
      </c>
      <c r="J6" s="88"/>
      <c r="K6" s="69">
        <v>50.258000000000003</v>
      </c>
      <c r="L6" s="88"/>
      <c r="M6" s="69">
        <v>46.496000000000002</v>
      </c>
      <c r="N6" s="88"/>
      <c r="O6" s="69">
        <v>50.89</v>
      </c>
      <c r="P6" s="88" t="s">
        <v>17</v>
      </c>
      <c r="Q6" s="89">
        <f t="shared" si="0"/>
        <v>227.26</v>
      </c>
      <c r="R6" s="22">
        <v>1</v>
      </c>
      <c r="S6" s="22">
        <v>3</v>
      </c>
      <c r="T6" s="101">
        <f t="shared" si="1"/>
        <v>215.89699999999999</v>
      </c>
      <c r="U6" s="22">
        <v>8</v>
      </c>
      <c r="V6" s="22">
        <v>9</v>
      </c>
    </row>
    <row r="7" spans="1:22" s="1" customFormat="1" ht="20.100000000000001" customHeight="1" x14ac:dyDescent="0.3">
      <c r="A7" s="30" t="s">
        <v>2</v>
      </c>
      <c r="B7" s="30" t="s">
        <v>2</v>
      </c>
      <c r="C7" s="37">
        <v>4</v>
      </c>
      <c r="D7" s="47" t="s">
        <v>63</v>
      </c>
      <c r="E7" s="21" t="s">
        <v>6</v>
      </c>
      <c r="F7" s="21" t="s">
        <v>46</v>
      </c>
      <c r="G7" s="59">
        <v>41.185000000000002</v>
      </c>
      <c r="H7" s="88"/>
      <c r="I7" s="69">
        <v>38.927999999999997</v>
      </c>
      <c r="J7" s="88"/>
      <c r="K7" s="69">
        <v>52.176000000000002</v>
      </c>
      <c r="L7" s="88"/>
      <c r="M7" s="69">
        <v>48.146999999999998</v>
      </c>
      <c r="N7" s="88"/>
      <c r="O7" s="69">
        <v>47.378999999999998</v>
      </c>
      <c r="P7" s="88"/>
      <c r="Q7" s="89">
        <f t="shared" si="0"/>
        <v>227.81499999999997</v>
      </c>
      <c r="R7" s="22">
        <v>2</v>
      </c>
      <c r="S7" s="22">
        <v>4</v>
      </c>
      <c r="T7" s="101">
        <f t="shared" si="1"/>
        <v>216.42424999999997</v>
      </c>
      <c r="U7" s="22">
        <v>9</v>
      </c>
      <c r="V7" s="22">
        <v>6</v>
      </c>
    </row>
    <row r="8" spans="1:22" s="1" customFormat="1" ht="20.100000000000001" customHeight="1" x14ac:dyDescent="0.3">
      <c r="A8" s="30" t="s">
        <v>2</v>
      </c>
      <c r="B8" s="30" t="s">
        <v>2</v>
      </c>
      <c r="C8" s="37">
        <v>7</v>
      </c>
      <c r="D8" s="47" t="s">
        <v>64</v>
      </c>
      <c r="E8" s="21" t="s">
        <v>128</v>
      </c>
      <c r="F8" s="21" t="s">
        <v>77</v>
      </c>
      <c r="G8" s="59">
        <v>41.648000000000003</v>
      </c>
      <c r="H8" s="88"/>
      <c r="I8" s="69">
        <v>38.539000000000001</v>
      </c>
      <c r="J8" s="88"/>
      <c r="K8" s="111">
        <v>51.374000000000002</v>
      </c>
      <c r="L8" s="88"/>
      <c r="M8" s="69">
        <v>48.451000000000001</v>
      </c>
      <c r="N8" s="88"/>
      <c r="O8" s="69">
        <v>48.220999999999997</v>
      </c>
      <c r="P8" s="88"/>
      <c r="Q8" s="89">
        <f t="shared" si="0"/>
        <v>228.233</v>
      </c>
      <c r="R8" s="22">
        <v>3</v>
      </c>
      <c r="S8" s="22">
        <v>5</v>
      </c>
      <c r="T8" s="101">
        <f t="shared" si="1"/>
        <v>216.82135</v>
      </c>
      <c r="U8" s="22">
        <v>10</v>
      </c>
      <c r="V8" s="22">
        <v>4</v>
      </c>
    </row>
    <row r="9" spans="1:22" s="1" customFormat="1" ht="20.100000000000001" customHeight="1" x14ac:dyDescent="0.3">
      <c r="A9" s="30" t="s">
        <v>2</v>
      </c>
      <c r="B9" s="30" t="s">
        <v>2</v>
      </c>
      <c r="C9" s="37">
        <v>13</v>
      </c>
      <c r="D9" s="47" t="s">
        <v>65</v>
      </c>
      <c r="E9" s="21" t="s">
        <v>53</v>
      </c>
      <c r="F9" s="21" t="s">
        <v>139</v>
      </c>
      <c r="G9" s="59">
        <v>42.296999999999997</v>
      </c>
      <c r="H9" s="88"/>
      <c r="I9" s="69">
        <v>37.784999999999997</v>
      </c>
      <c r="J9" s="88"/>
      <c r="K9" s="69">
        <v>51.802999999999997</v>
      </c>
      <c r="L9" s="88"/>
      <c r="M9" s="69">
        <v>48.932000000000002</v>
      </c>
      <c r="N9" s="88"/>
      <c r="O9" s="69">
        <v>48.348999999999997</v>
      </c>
      <c r="P9" s="88"/>
      <c r="Q9" s="89">
        <f t="shared" si="0"/>
        <v>229.166</v>
      </c>
      <c r="R9" s="22">
        <v>4</v>
      </c>
      <c r="S9" s="22">
        <v>6</v>
      </c>
      <c r="T9" s="101">
        <f t="shared" si="1"/>
        <v>217.70769999999999</v>
      </c>
      <c r="U9" s="22">
        <v>11</v>
      </c>
      <c r="V9" s="22">
        <v>3</v>
      </c>
    </row>
    <row r="10" spans="1:22" s="1" customFormat="1" ht="20.100000000000001" customHeight="1" x14ac:dyDescent="0.3">
      <c r="A10" s="30" t="s">
        <v>2</v>
      </c>
      <c r="B10" s="30" t="s">
        <v>2</v>
      </c>
      <c r="C10" s="37">
        <v>6</v>
      </c>
      <c r="D10" s="47" t="s">
        <v>66</v>
      </c>
      <c r="E10" s="21" t="s">
        <v>6</v>
      </c>
      <c r="F10" s="21" t="s">
        <v>46</v>
      </c>
      <c r="G10" s="59">
        <v>40.645000000000003</v>
      </c>
      <c r="H10" s="88"/>
      <c r="I10" s="69">
        <v>37.39</v>
      </c>
      <c r="J10" s="88"/>
      <c r="K10" s="69">
        <v>53.17</v>
      </c>
      <c r="L10" s="88"/>
      <c r="M10" s="69">
        <v>50.228000000000002</v>
      </c>
      <c r="N10" s="88"/>
      <c r="O10" s="69">
        <v>47.854999999999997</v>
      </c>
      <c r="P10" s="88"/>
      <c r="Q10" s="89">
        <f t="shared" si="0"/>
        <v>229.28799999999998</v>
      </c>
      <c r="R10" s="22">
        <v>5</v>
      </c>
      <c r="S10" s="22">
        <v>7</v>
      </c>
      <c r="T10" s="101">
        <f t="shared" si="1"/>
        <v>217.82359999999997</v>
      </c>
      <c r="U10" s="22">
        <v>12</v>
      </c>
      <c r="V10" s="22">
        <v>2</v>
      </c>
    </row>
    <row r="11" spans="1:22" s="1" customFormat="1" ht="20.100000000000001" customHeight="1" x14ac:dyDescent="0.3">
      <c r="A11" s="30" t="s">
        <v>35</v>
      </c>
      <c r="B11" s="30" t="s">
        <v>35</v>
      </c>
      <c r="C11" s="37">
        <v>23</v>
      </c>
      <c r="D11" s="47" t="s">
        <v>87</v>
      </c>
      <c r="E11" s="21" t="s">
        <v>128</v>
      </c>
      <c r="F11" s="21" t="s">
        <v>50</v>
      </c>
      <c r="G11" s="59">
        <v>42.273999999999965</v>
      </c>
      <c r="H11" s="88"/>
      <c r="I11" s="69">
        <v>38.619000000000028</v>
      </c>
      <c r="J11" s="88"/>
      <c r="K11" s="69">
        <v>51.586999999999975</v>
      </c>
      <c r="L11" s="88"/>
      <c r="M11" s="69">
        <v>48.905000000000037</v>
      </c>
      <c r="N11" s="88"/>
      <c r="O11" s="69">
        <v>48.863999999999955</v>
      </c>
      <c r="P11" s="88"/>
      <c r="Q11" s="89">
        <f t="shared" si="0"/>
        <v>230.24899999999994</v>
      </c>
      <c r="R11" s="22">
        <v>1</v>
      </c>
      <c r="S11" s="22">
        <v>8</v>
      </c>
      <c r="T11" s="101">
        <f>Q11*0.93</f>
        <v>214.13156999999995</v>
      </c>
      <c r="U11" s="22">
        <v>4</v>
      </c>
      <c r="V11" s="22">
        <v>9</v>
      </c>
    </row>
    <row r="12" spans="1:22" s="1" customFormat="1" ht="20.100000000000001" customHeight="1" x14ac:dyDescent="0.3">
      <c r="A12" s="32" t="s">
        <v>35</v>
      </c>
      <c r="B12" s="30" t="s">
        <v>35</v>
      </c>
      <c r="C12" s="37">
        <v>25</v>
      </c>
      <c r="D12" s="47" t="s">
        <v>88</v>
      </c>
      <c r="E12" s="21" t="s">
        <v>128</v>
      </c>
      <c r="F12" s="21" t="s">
        <v>104</v>
      </c>
      <c r="G12" s="59">
        <v>41.873000000000026</v>
      </c>
      <c r="H12" s="88"/>
      <c r="I12" s="69">
        <v>39.820000000000029</v>
      </c>
      <c r="J12" s="88"/>
      <c r="K12" s="69">
        <v>52.371999999999964</v>
      </c>
      <c r="L12" s="88"/>
      <c r="M12" s="69">
        <v>48.641999999999989</v>
      </c>
      <c r="N12" s="88"/>
      <c r="O12" s="69">
        <v>48.892000000000039</v>
      </c>
      <c r="P12" s="88"/>
      <c r="Q12" s="89">
        <f t="shared" si="0"/>
        <v>231.59900000000005</v>
      </c>
      <c r="R12" s="22">
        <v>2</v>
      </c>
      <c r="S12" s="22">
        <v>9</v>
      </c>
      <c r="T12" s="101">
        <f>Q12*0.93</f>
        <v>215.38707000000005</v>
      </c>
      <c r="U12" s="22">
        <v>6</v>
      </c>
      <c r="V12" s="22">
        <v>6</v>
      </c>
    </row>
    <row r="13" spans="1:22" s="1" customFormat="1" ht="20.100000000000001" customHeight="1" x14ac:dyDescent="0.3">
      <c r="A13" s="30" t="s">
        <v>37</v>
      </c>
      <c r="B13" s="30" t="s">
        <v>48</v>
      </c>
      <c r="C13" s="37">
        <v>50</v>
      </c>
      <c r="D13" s="47" t="s">
        <v>116</v>
      </c>
      <c r="E13" s="21" t="s">
        <v>128</v>
      </c>
      <c r="F13" s="21" t="s">
        <v>125</v>
      </c>
      <c r="G13" s="59">
        <v>42.136999999999979</v>
      </c>
      <c r="H13" s="88"/>
      <c r="I13" s="69">
        <v>39.712000000000032</v>
      </c>
      <c r="J13" s="88"/>
      <c r="K13" s="69">
        <v>51.658000000000037</v>
      </c>
      <c r="L13" s="88"/>
      <c r="M13" s="69">
        <v>50.476999999999997</v>
      </c>
      <c r="N13" s="88"/>
      <c r="O13" s="69">
        <v>49.207000000000001</v>
      </c>
      <c r="P13" s="88"/>
      <c r="Q13" s="89">
        <f t="shared" si="0"/>
        <v>233.19100000000006</v>
      </c>
      <c r="R13" s="22">
        <v>1</v>
      </c>
      <c r="S13" s="22">
        <v>10</v>
      </c>
      <c r="T13" s="101">
        <f>Q13*0.94</f>
        <v>219.19954000000004</v>
      </c>
      <c r="U13" s="22">
        <v>14</v>
      </c>
      <c r="V13" s="22">
        <v>9</v>
      </c>
    </row>
    <row r="14" spans="1:22" s="1" customFormat="1" ht="20.100000000000001" customHeight="1" x14ac:dyDescent="0.3">
      <c r="A14" s="30" t="s">
        <v>36</v>
      </c>
      <c r="B14" s="30" t="s">
        <v>36</v>
      </c>
      <c r="C14" s="31">
        <v>42</v>
      </c>
      <c r="D14" s="47" t="s">
        <v>109</v>
      </c>
      <c r="E14" s="21" t="s">
        <v>144</v>
      </c>
      <c r="F14" s="21" t="s">
        <v>123</v>
      </c>
      <c r="G14" s="59">
        <v>42.945999999999984</v>
      </c>
      <c r="H14" s="88"/>
      <c r="I14" s="69">
        <v>40.041999999999994</v>
      </c>
      <c r="J14" s="88"/>
      <c r="K14" s="69">
        <v>52.601999999999954</v>
      </c>
      <c r="L14" s="88"/>
      <c r="M14" s="69">
        <v>51.491999999999983</v>
      </c>
      <c r="N14" s="88"/>
      <c r="O14" s="69">
        <v>50.121000000000031</v>
      </c>
      <c r="P14" s="88"/>
      <c r="Q14" s="89">
        <f t="shared" si="0"/>
        <v>237.20299999999995</v>
      </c>
      <c r="R14" s="22">
        <v>1</v>
      </c>
      <c r="S14" s="22">
        <v>11</v>
      </c>
      <c r="T14" s="101">
        <f>Q14*0.86</f>
        <v>203.99457999999996</v>
      </c>
      <c r="U14" s="22">
        <v>2</v>
      </c>
      <c r="V14" s="22"/>
    </row>
    <row r="15" spans="1:22" s="1" customFormat="1" ht="20.100000000000001" customHeight="1" x14ac:dyDescent="0.3">
      <c r="A15" s="30" t="s">
        <v>2</v>
      </c>
      <c r="B15" s="30" t="s">
        <v>2</v>
      </c>
      <c r="C15" s="31">
        <v>12</v>
      </c>
      <c r="D15" s="47" t="s">
        <v>72</v>
      </c>
      <c r="E15" s="21" t="s">
        <v>6</v>
      </c>
      <c r="F15" s="21" t="s">
        <v>46</v>
      </c>
      <c r="G15" s="59">
        <v>50.75</v>
      </c>
      <c r="H15" s="88" t="s">
        <v>80</v>
      </c>
      <c r="I15" s="69">
        <v>40.408000000000001</v>
      </c>
      <c r="J15" s="88"/>
      <c r="K15" s="69">
        <v>50.920999999999999</v>
      </c>
      <c r="L15" s="88"/>
      <c r="M15" s="69">
        <v>48.566000000000003</v>
      </c>
      <c r="N15" s="88"/>
      <c r="O15" s="69">
        <v>47.350999999999999</v>
      </c>
      <c r="P15" s="88"/>
      <c r="Q15" s="89">
        <f t="shared" si="0"/>
        <v>237.99600000000001</v>
      </c>
      <c r="R15" s="22">
        <v>6</v>
      </c>
      <c r="S15" s="22">
        <v>12</v>
      </c>
      <c r="T15" s="101">
        <f>Q15*0.95</f>
        <v>226.09620000000001</v>
      </c>
      <c r="U15" s="22">
        <v>20</v>
      </c>
      <c r="V15" s="22">
        <v>1</v>
      </c>
    </row>
    <row r="16" spans="1:22" s="1" customFormat="1" ht="20.100000000000001" customHeight="1" x14ac:dyDescent="0.3">
      <c r="A16" s="30" t="s">
        <v>35</v>
      </c>
      <c r="B16" s="30" t="s">
        <v>41</v>
      </c>
      <c r="C16" s="37">
        <v>29</v>
      </c>
      <c r="D16" s="47" t="s">
        <v>86</v>
      </c>
      <c r="E16" s="21" t="s">
        <v>128</v>
      </c>
      <c r="F16" s="21" t="s">
        <v>50</v>
      </c>
      <c r="G16" s="59">
        <v>41.58</v>
      </c>
      <c r="H16" s="88"/>
      <c r="I16" s="69">
        <v>39.989999999999981</v>
      </c>
      <c r="J16" s="88"/>
      <c r="K16" s="69">
        <v>57.596999999999959</v>
      </c>
      <c r="L16" s="88"/>
      <c r="M16" s="69">
        <v>50.304999999999971</v>
      </c>
      <c r="N16" s="88"/>
      <c r="O16" s="69">
        <v>49.48700000000003</v>
      </c>
      <c r="P16" s="88"/>
      <c r="Q16" s="89">
        <f t="shared" si="0"/>
        <v>238.95899999999995</v>
      </c>
      <c r="R16" s="22">
        <v>1</v>
      </c>
      <c r="S16" s="22">
        <v>13</v>
      </c>
      <c r="T16" s="101">
        <f>Q16*0.93</f>
        <v>222.23186999999996</v>
      </c>
      <c r="U16" s="22">
        <v>15</v>
      </c>
      <c r="V16" s="22">
        <v>9</v>
      </c>
    </row>
    <row r="17" spans="1:22" s="1" customFormat="1" ht="20.100000000000001" customHeight="1" x14ac:dyDescent="0.3">
      <c r="A17" s="30" t="s">
        <v>2</v>
      </c>
      <c r="B17" s="30" t="s">
        <v>40</v>
      </c>
      <c r="C17" s="37">
        <v>17</v>
      </c>
      <c r="D17" s="47" t="s">
        <v>67</v>
      </c>
      <c r="E17" s="21" t="s">
        <v>6</v>
      </c>
      <c r="F17" s="21" t="s">
        <v>46</v>
      </c>
      <c r="G17" s="59">
        <v>50.904000000000003</v>
      </c>
      <c r="H17" s="88"/>
      <c r="I17" s="69">
        <v>38.54</v>
      </c>
      <c r="J17" s="88"/>
      <c r="K17" s="69">
        <v>51.460999999999999</v>
      </c>
      <c r="L17" s="88"/>
      <c r="M17" s="69">
        <v>49.725999999999999</v>
      </c>
      <c r="N17" s="88"/>
      <c r="O17" s="69">
        <v>49.034999999999997</v>
      </c>
      <c r="P17" s="88"/>
      <c r="Q17" s="89">
        <f t="shared" si="0"/>
        <v>239.666</v>
      </c>
      <c r="R17" s="22">
        <v>2</v>
      </c>
      <c r="S17" s="22">
        <v>14</v>
      </c>
      <c r="T17" s="101">
        <f>Q17*0.95</f>
        <v>227.68269999999998</v>
      </c>
      <c r="U17" s="22">
        <v>21</v>
      </c>
      <c r="V17" s="22">
        <v>6</v>
      </c>
    </row>
    <row r="18" spans="1:22" s="1" customFormat="1" ht="20.100000000000001" customHeight="1" x14ac:dyDescent="0.3">
      <c r="A18" s="30" t="s">
        <v>35</v>
      </c>
      <c r="B18" s="30" t="s">
        <v>35</v>
      </c>
      <c r="C18" s="37">
        <v>26</v>
      </c>
      <c r="D18" s="47" t="s">
        <v>89</v>
      </c>
      <c r="E18" s="21" t="s">
        <v>128</v>
      </c>
      <c r="F18" s="21" t="s">
        <v>105</v>
      </c>
      <c r="G18" s="59">
        <v>43.366999999999969</v>
      </c>
      <c r="H18" s="88"/>
      <c r="I18" s="69">
        <v>41.124999999999979</v>
      </c>
      <c r="J18" s="88"/>
      <c r="K18" s="69">
        <v>54.642000000000039</v>
      </c>
      <c r="L18" s="88"/>
      <c r="M18" s="69">
        <v>52.088999999999956</v>
      </c>
      <c r="N18" s="88"/>
      <c r="O18" s="69">
        <v>50.866000000000014</v>
      </c>
      <c r="P18" s="88"/>
      <c r="Q18" s="89">
        <f t="shared" si="0"/>
        <v>242.08899999999997</v>
      </c>
      <c r="R18" s="22">
        <v>3</v>
      </c>
      <c r="S18" s="22">
        <v>15</v>
      </c>
      <c r="T18" s="101">
        <f>Q18*0.93</f>
        <v>225.14276999999998</v>
      </c>
      <c r="U18" s="22">
        <v>17</v>
      </c>
      <c r="V18" s="22">
        <v>4</v>
      </c>
    </row>
    <row r="19" spans="1:22" s="1" customFormat="1" ht="20.100000000000001" customHeight="1" x14ac:dyDescent="0.3">
      <c r="A19" s="30" t="s">
        <v>35</v>
      </c>
      <c r="B19" s="30" t="s">
        <v>35</v>
      </c>
      <c r="C19" s="37">
        <v>28</v>
      </c>
      <c r="D19" s="47" t="s">
        <v>90</v>
      </c>
      <c r="E19" s="21" t="s">
        <v>128</v>
      </c>
      <c r="F19" s="21" t="s">
        <v>107</v>
      </c>
      <c r="G19" s="59">
        <v>43.551999999999992</v>
      </c>
      <c r="H19" s="88"/>
      <c r="I19" s="69">
        <v>40.457000000000015</v>
      </c>
      <c r="J19" s="88"/>
      <c r="K19" s="69">
        <v>57.627000000000024</v>
      </c>
      <c r="L19" s="88"/>
      <c r="M19" s="69">
        <v>50.890000000000029</v>
      </c>
      <c r="N19" s="88"/>
      <c r="O19" s="69">
        <v>50.124000000000017</v>
      </c>
      <c r="P19" s="88"/>
      <c r="Q19" s="89">
        <f t="shared" si="0"/>
        <v>242.65000000000009</v>
      </c>
      <c r="R19" s="22">
        <v>4</v>
      </c>
      <c r="S19" s="22">
        <v>16</v>
      </c>
      <c r="T19" s="101">
        <f>Q19*0.93</f>
        <v>225.66450000000009</v>
      </c>
      <c r="U19" s="22">
        <v>18</v>
      </c>
      <c r="V19" s="22">
        <v>3</v>
      </c>
    </row>
    <row r="20" spans="1:22" s="1" customFormat="1" ht="20.100000000000001" customHeight="1" x14ac:dyDescent="0.3">
      <c r="A20" s="30" t="s">
        <v>4</v>
      </c>
      <c r="B20" s="30" t="s">
        <v>4</v>
      </c>
      <c r="C20" s="31">
        <v>21</v>
      </c>
      <c r="D20" s="47" t="s">
        <v>82</v>
      </c>
      <c r="E20" s="21" t="s">
        <v>52</v>
      </c>
      <c r="F20" s="21" t="s">
        <v>85</v>
      </c>
      <c r="G20" s="59">
        <v>44.998999999999974</v>
      </c>
      <c r="H20" s="88"/>
      <c r="I20" s="69">
        <v>41.576000000000029</v>
      </c>
      <c r="J20" s="88"/>
      <c r="K20" s="69">
        <v>54.283999999999999</v>
      </c>
      <c r="L20" s="88"/>
      <c r="M20" s="69">
        <v>51.542000000000009</v>
      </c>
      <c r="N20" s="88"/>
      <c r="O20" s="69">
        <v>50.665000000000006</v>
      </c>
      <c r="P20" s="88"/>
      <c r="Q20" s="89">
        <f t="shared" si="0"/>
        <v>243.06600000000003</v>
      </c>
      <c r="R20" s="22">
        <v>1</v>
      </c>
      <c r="S20" s="22">
        <v>17</v>
      </c>
      <c r="T20" s="101">
        <f>Q20*0.9</f>
        <v>218.75940000000003</v>
      </c>
      <c r="U20" s="22">
        <v>13</v>
      </c>
      <c r="V20" s="22"/>
    </row>
    <row r="21" spans="1:22" s="1" customFormat="1" ht="20.100000000000001" customHeight="1" x14ac:dyDescent="0.3">
      <c r="A21" s="32" t="s">
        <v>4</v>
      </c>
      <c r="B21" s="32" t="s">
        <v>4</v>
      </c>
      <c r="C21" s="31">
        <v>20</v>
      </c>
      <c r="D21" s="47" t="s">
        <v>83</v>
      </c>
      <c r="E21" s="21" t="s">
        <v>79</v>
      </c>
      <c r="F21" s="21" t="s">
        <v>138</v>
      </c>
      <c r="G21" s="59">
        <v>43.852999999999973</v>
      </c>
      <c r="H21" s="88"/>
      <c r="I21" s="69">
        <v>47.784000000000034</v>
      </c>
      <c r="J21" s="88"/>
      <c r="K21" s="69">
        <v>54.466000000000037</v>
      </c>
      <c r="L21" s="88"/>
      <c r="M21" s="69">
        <v>54.046999999999962</v>
      </c>
      <c r="N21" s="88" t="s">
        <v>17</v>
      </c>
      <c r="O21" s="69">
        <v>48.779999999999966</v>
      </c>
      <c r="P21" s="88"/>
      <c r="Q21" s="89">
        <f t="shared" si="0"/>
        <v>248.92999999999998</v>
      </c>
      <c r="R21" s="22">
        <v>2</v>
      </c>
      <c r="S21" s="22">
        <v>18</v>
      </c>
      <c r="T21" s="101">
        <f>Q21*0.9</f>
        <v>224.03699999999998</v>
      </c>
      <c r="U21" s="22">
        <v>16</v>
      </c>
      <c r="V21" s="22">
        <v>9</v>
      </c>
    </row>
    <row r="22" spans="1:22" s="1" customFormat="1" ht="20.100000000000001" customHeight="1" x14ac:dyDescent="0.3">
      <c r="A22" s="30" t="s">
        <v>36</v>
      </c>
      <c r="B22" s="30" t="s">
        <v>36</v>
      </c>
      <c r="C22" s="31">
        <v>41</v>
      </c>
      <c r="D22" s="47" t="s">
        <v>110</v>
      </c>
      <c r="E22" s="21" t="s">
        <v>145</v>
      </c>
      <c r="F22" s="21" t="s">
        <v>124</v>
      </c>
      <c r="G22" s="59">
        <v>44.719000000000044</v>
      </c>
      <c r="H22" s="88"/>
      <c r="I22" s="69">
        <v>41.957999999999998</v>
      </c>
      <c r="J22" s="88"/>
      <c r="K22" s="69">
        <v>54.394999999999975</v>
      </c>
      <c r="L22" s="88"/>
      <c r="M22" s="69">
        <v>54.099999999999966</v>
      </c>
      <c r="N22" s="88"/>
      <c r="O22" s="69">
        <v>54.110999999999976</v>
      </c>
      <c r="P22" s="88"/>
      <c r="Q22" s="89">
        <f t="shared" si="0"/>
        <v>249.28299999999996</v>
      </c>
      <c r="R22" s="22">
        <v>2</v>
      </c>
      <c r="S22" s="22">
        <v>19</v>
      </c>
      <c r="T22" s="101">
        <f>Q22*0.86</f>
        <v>214.38337999999996</v>
      </c>
      <c r="U22" s="22">
        <v>5</v>
      </c>
      <c r="V22" s="22">
        <v>9</v>
      </c>
    </row>
    <row r="23" spans="1:22" s="1" customFormat="1" ht="20.100000000000001" customHeight="1" x14ac:dyDescent="0.3">
      <c r="A23" s="30" t="s">
        <v>2</v>
      </c>
      <c r="B23" s="30" t="s">
        <v>2</v>
      </c>
      <c r="C23" s="37">
        <v>1</v>
      </c>
      <c r="D23" s="47" t="s">
        <v>68</v>
      </c>
      <c r="E23" s="21" t="s">
        <v>143</v>
      </c>
      <c r="F23" s="21" t="s">
        <v>78</v>
      </c>
      <c r="G23" s="59">
        <v>44.030999999999999</v>
      </c>
      <c r="H23" s="88"/>
      <c r="I23" s="69">
        <v>44.186999999999998</v>
      </c>
      <c r="J23" s="88"/>
      <c r="K23" s="69">
        <v>55.405999999999999</v>
      </c>
      <c r="L23" s="88"/>
      <c r="M23" s="69">
        <v>53.579000000000001</v>
      </c>
      <c r="N23" s="88"/>
      <c r="O23" s="69">
        <v>52.25</v>
      </c>
      <c r="P23" s="88"/>
      <c r="Q23" s="89">
        <f t="shared" si="0"/>
        <v>249.453</v>
      </c>
      <c r="R23" s="22">
        <v>7</v>
      </c>
      <c r="S23" s="22">
        <v>20</v>
      </c>
      <c r="T23" s="101">
        <f>Q23*0.95</f>
        <v>236.98034999999999</v>
      </c>
      <c r="U23" s="22">
        <v>28</v>
      </c>
      <c r="V23" s="22"/>
    </row>
    <row r="24" spans="1:22" s="1" customFormat="1" ht="20.100000000000001" customHeight="1" x14ac:dyDescent="0.3">
      <c r="A24" s="30" t="s">
        <v>35</v>
      </c>
      <c r="B24" s="30" t="s">
        <v>35</v>
      </c>
      <c r="C24" s="37">
        <v>11</v>
      </c>
      <c r="D24" s="47" t="s">
        <v>92</v>
      </c>
      <c r="E24" s="21" t="s">
        <v>128</v>
      </c>
      <c r="F24" s="21" t="s">
        <v>105</v>
      </c>
      <c r="G24" s="59">
        <v>43.532000000000032</v>
      </c>
      <c r="H24" s="88"/>
      <c r="I24" s="69">
        <v>44.395000000000046</v>
      </c>
      <c r="J24" s="88"/>
      <c r="K24" s="69">
        <v>55.784999999999975</v>
      </c>
      <c r="L24" s="88"/>
      <c r="M24" s="69">
        <v>53.611999999999981</v>
      </c>
      <c r="N24" s="88"/>
      <c r="O24" s="69">
        <v>52.768000000000022</v>
      </c>
      <c r="P24" s="88"/>
      <c r="Q24" s="89">
        <f t="shared" si="0"/>
        <v>250.09200000000004</v>
      </c>
      <c r="R24" s="22">
        <v>5</v>
      </c>
      <c r="S24" s="22">
        <v>21</v>
      </c>
      <c r="T24" s="101">
        <f>Q24*0.93</f>
        <v>232.58556000000004</v>
      </c>
      <c r="U24" s="22">
        <v>22</v>
      </c>
      <c r="V24" s="22">
        <v>2</v>
      </c>
    </row>
    <row r="25" spans="1:22" s="1" customFormat="1" ht="20.100000000000001" customHeight="1" x14ac:dyDescent="0.3">
      <c r="A25" s="30" t="s">
        <v>36</v>
      </c>
      <c r="B25" s="30" t="s">
        <v>36</v>
      </c>
      <c r="C25" s="31">
        <v>38</v>
      </c>
      <c r="D25" s="47" t="s">
        <v>111</v>
      </c>
      <c r="E25" s="21" t="s">
        <v>128</v>
      </c>
      <c r="F25" s="21" t="s">
        <v>122</v>
      </c>
      <c r="G25" s="59">
        <v>45.619999999999976</v>
      </c>
      <c r="H25" s="88"/>
      <c r="I25" s="69">
        <v>42.275000000000048</v>
      </c>
      <c r="J25" s="88"/>
      <c r="K25" s="69">
        <v>56.946999999999974</v>
      </c>
      <c r="L25" s="88"/>
      <c r="M25" s="69">
        <v>53.693999999999974</v>
      </c>
      <c r="N25" s="88"/>
      <c r="O25" s="69">
        <v>52.094000000000023</v>
      </c>
      <c r="P25" s="88"/>
      <c r="Q25" s="89">
        <f t="shared" si="0"/>
        <v>250.62999999999997</v>
      </c>
      <c r="R25" s="22">
        <v>3</v>
      </c>
      <c r="S25" s="22">
        <v>22</v>
      </c>
      <c r="T25" s="101">
        <f>Q25*0.86</f>
        <v>215.54179999999997</v>
      </c>
      <c r="U25" s="22">
        <v>7</v>
      </c>
      <c r="V25" s="22">
        <v>6</v>
      </c>
    </row>
    <row r="26" spans="1:22" s="1" customFormat="1" ht="20.100000000000001" customHeight="1" x14ac:dyDescent="0.3">
      <c r="A26" s="30" t="s">
        <v>35</v>
      </c>
      <c r="B26" s="30" t="s">
        <v>35</v>
      </c>
      <c r="C26" s="37">
        <v>30</v>
      </c>
      <c r="D26" s="47" t="s">
        <v>96</v>
      </c>
      <c r="E26" s="21" t="s">
        <v>128</v>
      </c>
      <c r="F26" s="21" t="s">
        <v>50</v>
      </c>
      <c r="G26" s="59">
        <v>42.581999999999979</v>
      </c>
      <c r="H26" s="88"/>
      <c r="I26" s="69">
        <v>38.746999999999993</v>
      </c>
      <c r="J26" s="88"/>
      <c r="K26" s="69">
        <v>57.783999999999978</v>
      </c>
      <c r="L26" s="88"/>
      <c r="M26" s="69">
        <v>49.386999999999972</v>
      </c>
      <c r="N26" s="88"/>
      <c r="O26" s="69">
        <v>62.768000000000001</v>
      </c>
      <c r="P26" s="88" t="s">
        <v>142</v>
      </c>
      <c r="Q26" s="89">
        <f t="shared" si="0"/>
        <v>251.26799999999992</v>
      </c>
      <c r="R26" s="22">
        <v>6</v>
      </c>
      <c r="S26" s="22">
        <v>23</v>
      </c>
      <c r="T26" s="101">
        <f>Q26*0.93</f>
        <v>233.67923999999994</v>
      </c>
      <c r="U26" s="22">
        <v>23</v>
      </c>
      <c r="V26" s="22">
        <v>1</v>
      </c>
    </row>
    <row r="27" spans="1:22" s="1" customFormat="1" ht="20.100000000000001" customHeight="1" x14ac:dyDescent="0.3">
      <c r="A27" s="32" t="s">
        <v>37</v>
      </c>
      <c r="B27" s="32" t="s">
        <v>37</v>
      </c>
      <c r="C27" s="37">
        <v>51</v>
      </c>
      <c r="D27" s="47" t="s">
        <v>120</v>
      </c>
      <c r="E27" s="21" t="s">
        <v>128</v>
      </c>
      <c r="F27" s="21" t="s">
        <v>126</v>
      </c>
      <c r="G27" s="59">
        <v>39.670000000000044</v>
      </c>
      <c r="H27" s="88"/>
      <c r="I27" s="69">
        <v>56.576000000000015</v>
      </c>
      <c r="J27" s="88" t="s">
        <v>54</v>
      </c>
      <c r="K27" s="69">
        <v>51.623000000000005</v>
      </c>
      <c r="L27" s="88"/>
      <c r="M27" s="69">
        <v>50.806999999999952</v>
      </c>
      <c r="N27" s="88"/>
      <c r="O27" s="69">
        <v>52.910999999999966</v>
      </c>
      <c r="P27" s="88"/>
      <c r="Q27" s="89">
        <f t="shared" si="0"/>
        <v>251.58700000000002</v>
      </c>
      <c r="R27" s="22">
        <v>2</v>
      </c>
      <c r="S27" s="22">
        <v>24</v>
      </c>
      <c r="T27" s="101">
        <f>Q27*0.94</f>
        <v>236.49178000000001</v>
      </c>
      <c r="U27" s="22">
        <v>26</v>
      </c>
      <c r="V27" s="22">
        <v>6</v>
      </c>
    </row>
    <row r="28" spans="1:22" s="1" customFormat="1" ht="20.100000000000001" customHeight="1" x14ac:dyDescent="0.3">
      <c r="A28" s="30" t="s">
        <v>37</v>
      </c>
      <c r="B28" s="30" t="s">
        <v>41</v>
      </c>
      <c r="C28" s="37">
        <v>47</v>
      </c>
      <c r="D28" s="47" t="s">
        <v>117</v>
      </c>
      <c r="E28" s="21" t="s">
        <v>128</v>
      </c>
      <c r="F28" s="21" t="s">
        <v>125</v>
      </c>
      <c r="G28" s="59">
        <v>43.748000000000033</v>
      </c>
      <c r="H28" s="88"/>
      <c r="I28" s="69">
        <v>45.887999999999991</v>
      </c>
      <c r="J28" s="88"/>
      <c r="K28" s="69">
        <v>56.340999999999966</v>
      </c>
      <c r="L28" s="88"/>
      <c r="M28" s="69">
        <v>53.548000000000037</v>
      </c>
      <c r="N28" s="88"/>
      <c r="O28" s="69">
        <v>52.097999999999992</v>
      </c>
      <c r="P28" s="88"/>
      <c r="Q28" s="89">
        <f t="shared" si="0"/>
        <v>251.62299999999999</v>
      </c>
      <c r="R28" s="22">
        <v>2</v>
      </c>
      <c r="S28" s="22">
        <v>25</v>
      </c>
      <c r="T28" s="101">
        <f>Q28*0.94</f>
        <v>236.52561999999998</v>
      </c>
      <c r="U28" s="22">
        <v>27</v>
      </c>
      <c r="V28" s="22">
        <v>6</v>
      </c>
    </row>
    <row r="29" spans="1:22" s="1" customFormat="1" ht="20.100000000000001" customHeight="1" x14ac:dyDescent="0.3">
      <c r="A29" s="30" t="s">
        <v>2</v>
      </c>
      <c r="B29" s="30" t="s">
        <v>2</v>
      </c>
      <c r="C29" s="37">
        <v>2</v>
      </c>
      <c r="D29" s="47" t="s">
        <v>69</v>
      </c>
      <c r="E29" s="21" t="s">
        <v>147</v>
      </c>
      <c r="F29" s="21" t="s">
        <v>136</v>
      </c>
      <c r="G29" s="59">
        <v>42.744</v>
      </c>
      <c r="H29" s="88"/>
      <c r="I29" s="69">
        <v>51.536999999999999</v>
      </c>
      <c r="J29" s="88"/>
      <c r="K29" s="69">
        <v>54.183</v>
      </c>
      <c r="L29" s="88"/>
      <c r="M29" s="69">
        <v>51.822000000000003</v>
      </c>
      <c r="N29" s="88"/>
      <c r="O29" s="69">
        <v>51.716000000000001</v>
      </c>
      <c r="P29" s="88"/>
      <c r="Q29" s="89">
        <f t="shared" si="0"/>
        <v>252.00200000000001</v>
      </c>
      <c r="R29" s="22">
        <v>8</v>
      </c>
      <c r="S29" s="22">
        <v>26</v>
      </c>
      <c r="T29" s="101">
        <f>Q29*0.95</f>
        <v>239.40190000000001</v>
      </c>
      <c r="U29" s="22">
        <v>31</v>
      </c>
      <c r="V29" s="22"/>
    </row>
    <row r="30" spans="1:22" s="1" customFormat="1" ht="20.100000000000001" customHeight="1" x14ac:dyDescent="0.3">
      <c r="A30" s="30" t="s">
        <v>37</v>
      </c>
      <c r="B30" s="30" t="s">
        <v>41</v>
      </c>
      <c r="C30" s="37">
        <v>46</v>
      </c>
      <c r="D30" s="47" t="s">
        <v>118</v>
      </c>
      <c r="E30" s="21" t="s">
        <v>128</v>
      </c>
      <c r="F30" s="21" t="s">
        <v>126</v>
      </c>
      <c r="G30" s="59">
        <v>45.249000000000017</v>
      </c>
      <c r="H30" s="88"/>
      <c r="I30" s="69">
        <v>43.573000000000029</v>
      </c>
      <c r="J30" s="88"/>
      <c r="K30" s="69">
        <v>54.899000000000036</v>
      </c>
      <c r="L30" s="88"/>
      <c r="M30" s="69">
        <v>56.796999999999983</v>
      </c>
      <c r="N30" s="88"/>
      <c r="O30" s="69">
        <v>52.083000000000006</v>
      </c>
      <c r="P30" s="88"/>
      <c r="Q30" s="89">
        <f t="shared" si="0"/>
        <v>252.60100000000008</v>
      </c>
      <c r="R30" s="22">
        <v>3</v>
      </c>
      <c r="S30" s="22">
        <v>27</v>
      </c>
      <c r="T30" s="101">
        <f>Q30*0.94</f>
        <v>237.44494000000006</v>
      </c>
      <c r="U30" s="22">
        <v>30</v>
      </c>
      <c r="V30" s="22">
        <v>4</v>
      </c>
    </row>
    <row r="31" spans="1:22" s="1" customFormat="1" ht="20.100000000000001" customHeight="1" x14ac:dyDescent="0.3">
      <c r="A31" s="30" t="s">
        <v>35</v>
      </c>
      <c r="B31" s="30" t="s">
        <v>35</v>
      </c>
      <c r="C31" s="31">
        <v>34</v>
      </c>
      <c r="D31" s="47" t="s">
        <v>97</v>
      </c>
      <c r="E31" s="21" t="s">
        <v>128</v>
      </c>
      <c r="F31" s="21" t="s">
        <v>106</v>
      </c>
      <c r="G31" s="59">
        <v>42.985999999999983</v>
      </c>
      <c r="H31" s="88"/>
      <c r="I31" s="69">
        <v>40.622</v>
      </c>
      <c r="J31" s="88" t="s">
        <v>17</v>
      </c>
      <c r="K31" s="69">
        <v>55.577000000000019</v>
      </c>
      <c r="L31" s="88"/>
      <c r="M31" s="69">
        <v>51.314</v>
      </c>
      <c r="N31" s="88"/>
      <c r="O31" s="69">
        <v>62.768000000000001</v>
      </c>
      <c r="P31" s="88" t="s">
        <v>142</v>
      </c>
      <c r="Q31" s="89">
        <f t="shared" si="0"/>
        <v>253.267</v>
      </c>
      <c r="R31" s="22">
        <v>7</v>
      </c>
      <c r="S31" s="22">
        <v>28</v>
      </c>
      <c r="T31" s="101">
        <f>Q31*0.93</f>
        <v>235.53831</v>
      </c>
      <c r="U31" s="22">
        <v>25</v>
      </c>
      <c r="V31" s="22"/>
    </row>
    <row r="32" spans="1:22" s="1" customFormat="1" ht="20.100000000000001" customHeight="1" x14ac:dyDescent="0.3">
      <c r="A32" s="30" t="s">
        <v>2</v>
      </c>
      <c r="B32" s="30" t="s">
        <v>2</v>
      </c>
      <c r="C32" s="37">
        <v>8</v>
      </c>
      <c r="D32" s="47" t="s">
        <v>70</v>
      </c>
      <c r="E32" s="21" t="s">
        <v>128</v>
      </c>
      <c r="F32" s="21" t="s">
        <v>137</v>
      </c>
      <c r="G32" s="59">
        <v>45.75</v>
      </c>
      <c r="H32" s="88"/>
      <c r="I32" s="69">
        <v>43.886000000000003</v>
      </c>
      <c r="J32" s="88"/>
      <c r="K32" s="69">
        <v>57.646999999999998</v>
      </c>
      <c r="L32" s="88"/>
      <c r="M32" s="69">
        <v>54.741</v>
      </c>
      <c r="N32" s="88"/>
      <c r="O32" s="69">
        <v>52.332999999999998</v>
      </c>
      <c r="P32" s="88"/>
      <c r="Q32" s="89">
        <f t="shared" si="0"/>
        <v>254.357</v>
      </c>
      <c r="R32" s="22">
        <v>9</v>
      </c>
      <c r="S32" s="22">
        <v>29</v>
      </c>
      <c r="T32" s="101">
        <f>Q32*0.95</f>
        <v>241.63915</v>
      </c>
      <c r="U32" s="22">
        <v>33</v>
      </c>
      <c r="V32" s="22"/>
    </row>
    <row r="33" spans="1:22" s="1" customFormat="1" ht="20.100000000000001" customHeight="1" x14ac:dyDescent="0.3">
      <c r="A33" s="30" t="s">
        <v>37</v>
      </c>
      <c r="B33" s="30" t="s">
        <v>48</v>
      </c>
      <c r="C33" s="31">
        <v>52</v>
      </c>
      <c r="D33" s="47" t="s">
        <v>119</v>
      </c>
      <c r="E33" s="21" t="s">
        <v>128</v>
      </c>
      <c r="F33" s="21" t="s">
        <v>127</v>
      </c>
      <c r="G33" s="59">
        <v>45.017000000000039</v>
      </c>
      <c r="H33" s="88"/>
      <c r="I33" s="69">
        <v>42.095999999999982</v>
      </c>
      <c r="J33" s="88"/>
      <c r="K33" s="69">
        <v>56.269999999999989</v>
      </c>
      <c r="L33" s="88"/>
      <c r="M33" s="69">
        <v>54.940000000000033</v>
      </c>
      <c r="N33" s="88"/>
      <c r="O33" s="69">
        <v>57.261000000000038</v>
      </c>
      <c r="P33" s="88" t="s">
        <v>17</v>
      </c>
      <c r="Q33" s="89">
        <f t="shared" si="0"/>
        <v>255.58400000000006</v>
      </c>
      <c r="R33" s="22">
        <v>3</v>
      </c>
      <c r="S33" s="22">
        <v>30</v>
      </c>
      <c r="T33" s="101">
        <f>Q33*0.94</f>
        <v>240.24896000000004</v>
      </c>
      <c r="U33" s="22">
        <v>32</v>
      </c>
      <c r="V33" s="22">
        <v>6</v>
      </c>
    </row>
    <row r="34" spans="1:22" s="1" customFormat="1" ht="20.100000000000001" customHeight="1" x14ac:dyDescent="0.3">
      <c r="A34" s="30" t="s">
        <v>17</v>
      </c>
      <c r="B34" s="30" t="s">
        <v>17</v>
      </c>
      <c r="C34" s="31">
        <v>53</v>
      </c>
      <c r="D34" s="47" t="s">
        <v>132</v>
      </c>
      <c r="E34" s="21" t="s">
        <v>128</v>
      </c>
      <c r="F34" s="21" t="s">
        <v>133</v>
      </c>
      <c r="G34" s="59">
        <v>43.962999999999958</v>
      </c>
      <c r="H34" s="88"/>
      <c r="I34" s="69">
        <v>40.746999999999971</v>
      </c>
      <c r="J34" s="88"/>
      <c r="K34" s="69">
        <v>53.983000000000018</v>
      </c>
      <c r="L34" s="88"/>
      <c r="M34" s="69">
        <v>58.602000000000004</v>
      </c>
      <c r="N34" s="88" t="s">
        <v>17</v>
      </c>
      <c r="O34" s="69">
        <v>61.027000000000044</v>
      </c>
      <c r="P34" s="88" t="s">
        <v>54</v>
      </c>
      <c r="Q34" s="89">
        <f t="shared" si="0"/>
        <v>258.322</v>
      </c>
      <c r="R34" s="22">
        <v>1</v>
      </c>
      <c r="S34" s="22">
        <v>31</v>
      </c>
      <c r="T34" s="101">
        <f>Q34</f>
        <v>258.322</v>
      </c>
      <c r="U34" s="113">
        <v>41</v>
      </c>
      <c r="V34" s="22">
        <v>9</v>
      </c>
    </row>
    <row r="35" spans="1:22" s="1" customFormat="1" ht="20.100000000000001" customHeight="1" x14ac:dyDescent="0.3">
      <c r="A35" s="30" t="s">
        <v>4</v>
      </c>
      <c r="B35" s="30" t="s">
        <v>4</v>
      </c>
      <c r="C35" s="31">
        <v>54</v>
      </c>
      <c r="D35" s="47" t="s">
        <v>131</v>
      </c>
      <c r="E35" s="21" t="s">
        <v>6</v>
      </c>
      <c r="F35" s="21" t="s">
        <v>49</v>
      </c>
      <c r="G35" s="59">
        <v>42.057999999999964</v>
      </c>
      <c r="H35" s="88"/>
      <c r="I35" s="69">
        <v>38.536000000000037</v>
      </c>
      <c r="J35" s="88"/>
      <c r="K35" s="69">
        <v>68.126999999999995</v>
      </c>
      <c r="L35" s="88" t="s">
        <v>80</v>
      </c>
      <c r="M35" s="69">
        <v>62.314</v>
      </c>
      <c r="N35" s="88" t="s">
        <v>80</v>
      </c>
      <c r="O35" s="69">
        <v>49.313000000000009</v>
      </c>
      <c r="P35" s="88"/>
      <c r="Q35" s="89">
        <f t="shared" si="0"/>
        <v>260.34800000000001</v>
      </c>
      <c r="R35" s="22">
        <v>3</v>
      </c>
      <c r="S35" s="22">
        <v>32</v>
      </c>
      <c r="T35" s="101">
        <f>Q35*0.94</f>
        <v>244.72711999999999</v>
      </c>
      <c r="U35" s="22">
        <v>35</v>
      </c>
      <c r="V35" s="22">
        <v>6</v>
      </c>
    </row>
    <row r="36" spans="1:22" s="1" customFormat="1" ht="20.100000000000001" customHeight="1" x14ac:dyDescent="0.3">
      <c r="A36" s="32" t="s">
        <v>36</v>
      </c>
      <c r="B36" s="32" t="s">
        <v>36</v>
      </c>
      <c r="C36" s="31">
        <v>43</v>
      </c>
      <c r="D36" s="47" t="s">
        <v>112</v>
      </c>
      <c r="E36" s="21" t="s">
        <v>128</v>
      </c>
      <c r="F36" s="21" t="s">
        <v>122</v>
      </c>
      <c r="G36" s="59">
        <v>46.708000000000013</v>
      </c>
      <c r="H36" s="88"/>
      <c r="I36" s="69">
        <v>43.822999999999986</v>
      </c>
      <c r="J36" s="88"/>
      <c r="K36" s="69">
        <v>58.106999999999985</v>
      </c>
      <c r="L36" s="88"/>
      <c r="M36" s="69">
        <v>58.296999999999976</v>
      </c>
      <c r="N36" s="88"/>
      <c r="O36" s="69">
        <v>55.646000000000001</v>
      </c>
      <c r="P36" s="88"/>
      <c r="Q36" s="89">
        <f t="shared" ref="Q36:Q67" si="2">SUM(G36:P36)</f>
        <v>262.58099999999996</v>
      </c>
      <c r="R36" s="22">
        <v>4</v>
      </c>
      <c r="S36" s="22">
        <v>33</v>
      </c>
      <c r="T36" s="101">
        <f>Q36*0.86</f>
        <v>225.81965999999997</v>
      </c>
      <c r="U36" s="22">
        <v>19</v>
      </c>
      <c r="V36" s="22">
        <v>4</v>
      </c>
    </row>
    <row r="37" spans="1:22" s="1" customFormat="1" ht="20.100000000000001" customHeight="1" x14ac:dyDescent="0.3">
      <c r="A37" s="30" t="s">
        <v>2</v>
      </c>
      <c r="B37" s="30" t="s">
        <v>41</v>
      </c>
      <c r="C37" s="31">
        <v>18</v>
      </c>
      <c r="D37" s="47" t="s">
        <v>71</v>
      </c>
      <c r="E37" s="21" t="s">
        <v>146</v>
      </c>
      <c r="F37" s="21">
        <v>121</v>
      </c>
      <c r="G37" s="59">
        <v>45.119</v>
      </c>
      <c r="H37" s="88"/>
      <c r="I37" s="69">
        <v>45.932000000000002</v>
      </c>
      <c r="J37" s="88"/>
      <c r="K37" s="69">
        <v>62.305999999999997</v>
      </c>
      <c r="L37" s="88"/>
      <c r="M37" s="69">
        <v>57.543999999999997</v>
      </c>
      <c r="N37" s="88"/>
      <c r="O37" s="69">
        <v>56.052</v>
      </c>
      <c r="P37" s="88"/>
      <c r="Q37" s="89">
        <f t="shared" si="2"/>
        <v>266.95300000000003</v>
      </c>
      <c r="R37" s="113">
        <v>4</v>
      </c>
      <c r="S37" s="113">
        <v>34</v>
      </c>
      <c r="T37" s="101">
        <f>Q37*0.95</f>
        <v>253.60535000000002</v>
      </c>
      <c r="U37" s="113">
        <v>38</v>
      </c>
      <c r="V37" s="113">
        <v>3</v>
      </c>
    </row>
    <row r="38" spans="1:22" s="1" customFormat="1" ht="20.100000000000001" customHeight="1" x14ac:dyDescent="0.3">
      <c r="A38" s="30" t="s">
        <v>35</v>
      </c>
      <c r="B38" s="30" t="s">
        <v>48</v>
      </c>
      <c r="C38" s="37">
        <v>24</v>
      </c>
      <c r="D38" s="47" t="s">
        <v>95</v>
      </c>
      <c r="E38" s="21" t="s">
        <v>128</v>
      </c>
      <c r="F38" s="21" t="s">
        <v>50</v>
      </c>
      <c r="G38" s="59">
        <v>46.779999999999987</v>
      </c>
      <c r="H38" s="88"/>
      <c r="I38" s="69">
        <v>43.346000000000018</v>
      </c>
      <c r="J38" s="88"/>
      <c r="K38" s="69">
        <v>62.556000000000019</v>
      </c>
      <c r="L38" s="88" t="s">
        <v>17</v>
      </c>
      <c r="M38" s="69">
        <v>53.931000000000012</v>
      </c>
      <c r="N38" s="88"/>
      <c r="O38" s="69">
        <v>64.747</v>
      </c>
      <c r="P38" s="88" t="s">
        <v>142</v>
      </c>
      <c r="Q38" s="89">
        <f t="shared" si="2"/>
        <v>271.36</v>
      </c>
      <c r="R38" s="22">
        <v>4</v>
      </c>
      <c r="S38" s="113">
        <v>35</v>
      </c>
      <c r="T38" s="101">
        <f>Q38*0.93</f>
        <v>252.36480000000003</v>
      </c>
      <c r="U38" s="113">
        <v>37</v>
      </c>
      <c r="V38" s="22">
        <v>4</v>
      </c>
    </row>
    <row r="39" spans="1:22" s="1" customFormat="1" ht="20.100000000000001" customHeight="1" x14ac:dyDescent="0.3">
      <c r="A39" s="30" t="s">
        <v>36</v>
      </c>
      <c r="B39" s="30" t="s">
        <v>36</v>
      </c>
      <c r="C39" s="37">
        <v>39</v>
      </c>
      <c r="D39" s="47" t="s">
        <v>113</v>
      </c>
      <c r="E39" s="21" t="s">
        <v>52</v>
      </c>
      <c r="F39" s="21" t="s">
        <v>122</v>
      </c>
      <c r="G39" s="59">
        <v>42.564000000000014</v>
      </c>
      <c r="H39" s="88"/>
      <c r="I39" s="69">
        <v>42.403000000000006</v>
      </c>
      <c r="J39" s="88"/>
      <c r="K39" s="69">
        <v>58.34500000000002</v>
      </c>
      <c r="L39" s="88"/>
      <c r="M39" s="69">
        <v>52.947999999999993</v>
      </c>
      <c r="N39" s="88"/>
      <c r="O39" s="69">
        <v>75.923999999999992</v>
      </c>
      <c r="P39" s="88" t="s">
        <v>135</v>
      </c>
      <c r="Q39" s="89">
        <f t="shared" si="2"/>
        <v>272.18400000000003</v>
      </c>
      <c r="R39" s="22">
        <v>5</v>
      </c>
      <c r="S39" s="113">
        <v>36</v>
      </c>
      <c r="T39" s="101">
        <f>Q39*0.86</f>
        <v>234.07824000000002</v>
      </c>
      <c r="U39" s="22">
        <v>24</v>
      </c>
      <c r="V39" s="22"/>
    </row>
    <row r="40" spans="1:22" s="1" customFormat="1" ht="20.100000000000001" customHeight="1" x14ac:dyDescent="0.3">
      <c r="A40" s="30" t="s">
        <v>35</v>
      </c>
      <c r="B40" s="30" t="s">
        <v>41</v>
      </c>
      <c r="C40" s="37">
        <v>9</v>
      </c>
      <c r="D40" s="47" t="s">
        <v>94</v>
      </c>
      <c r="E40" s="21" t="s">
        <v>128</v>
      </c>
      <c r="F40" s="21" t="s">
        <v>105</v>
      </c>
      <c r="G40" s="59">
        <v>49.279999999999966</v>
      </c>
      <c r="H40" s="88"/>
      <c r="I40" s="69">
        <v>49.58300000000002</v>
      </c>
      <c r="J40" s="88"/>
      <c r="K40" s="69">
        <v>59.699999999999989</v>
      </c>
      <c r="L40" s="88"/>
      <c r="M40" s="69">
        <v>57.269999999999982</v>
      </c>
      <c r="N40" s="88"/>
      <c r="O40" s="69">
        <v>57.140000000000036</v>
      </c>
      <c r="P40" s="88"/>
      <c r="Q40" s="89">
        <f t="shared" si="2"/>
        <v>272.97300000000001</v>
      </c>
      <c r="R40" s="113">
        <v>5</v>
      </c>
      <c r="S40" s="113">
        <v>37</v>
      </c>
      <c r="T40" s="101">
        <f>Q40*0.93</f>
        <v>253.86489000000003</v>
      </c>
      <c r="U40" s="113">
        <v>39</v>
      </c>
      <c r="V40" s="113">
        <v>2</v>
      </c>
    </row>
    <row r="41" spans="1:22" s="1" customFormat="1" ht="20.100000000000001" customHeight="1" x14ac:dyDescent="0.3">
      <c r="A41" s="30" t="s">
        <v>35</v>
      </c>
      <c r="B41" s="32" t="s">
        <v>35</v>
      </c>
      <c r="C41" s="31">
        <v>27</v>
      </c>
      <c r="D41" s="47" t="s">
        <v>100</v>
      </c>
      <c r="E41" s="21" t="s">
        <v>128</v>
      </c>
      <c r="F41" s="21" t="s">
        <v>47</v>
      </c>
      <c r="G41" s="59">
        <v>40.675000000000004</v>
      </c>
      <c r="H41" s="88"/>
      <c r="I41" s="69">
        <v>39.419000000000011</v>
      </c>
      <c r="J41" s="88"/>
      <c r="K41" s="69">
        <v>67.784000000000006</v>
      </c>
      <c r="L41" s="88" t="s">
        <v>142</v>
      </c>
      <c r="M41" s="69">
        <v>63.612000000000002</v>
      </c>
      <c r="N41" s="88" t="s">
        <v>142</v>
      </c>
      <c r="O41" s="69">
        <v>62.768000000000001</v>
      </c>
      <c r="P41" s="88" t="s">
        <v>142</v>
      </c>
      <c r="Q41" s="89">
        <f t="shared" si="2"/>
        <v>274.25800000000004</v>
      </c>
      <c r="R41" s="22">
        <v>8</v>
      </c>
      <c r="S41" s="113">
        <v>38</v>
      </c>
      <c r="T41" s="101">
        <f>Q41*0.93</f>
        <v>255.05994000000004</v>
      </c>
      <c r="U41" s="113">
        <v>40</v>
      </c>
      <c r="V41" s="22"/>
    </row>
    <row r="42" spans="1:22" s="1" customFormat="1" ht="20.100000000000001" customHeight="1" x14ac:dyDescent="0.3">
      <c r="A42" s="32" t="s">
        <v>36</v>
      </c>
      <c r="B42" s="32" t="s">
        <v>48</v>
      </c>
      <c r="C42" s="31">
        <v>44</v>
      </c>
      <c r="D42" s="47" t="s">
        <v>108</v>
      </c>
      <c r="E42" s="21" t="s">
        <v>52</v>
      </c>
      <c r="F42" s="21" t="s">
        <v>51</v>
      </c>
      <c r="G42" s="59">
        <v>47.930999999999962</v>
      </c>
      <c r="H42" s="88"/>
      <c r="I42" s="69">
        <v>54.769999999999996</v>
      </c>
      <c r="J42" s="88"/>
      <c r="K42" s="69">
        <v>61.075999999999986</v>
      </c>
      <c r="L42" s="88"/>
      <c r="M42" s="69">
        <v>57.153000000000041</v>
      </c>
      <c r="N42" s="88"/>
      <c r="O42" s="69">
        <v>54.746999999999964</v>
      </c>
      <c r="P42" s="88"/>
      <c r="Q42" s="89">
        <f t="shared" si="2"/>
        <v>275.67699999999996</v>
      </c>
      <c r="R42" s="22">
        <v>2</v>
      </c>
      <c r="S42" s="113">
        <v>39</v>
      </c>
      <c r="T42" s="101">
        <f>Q42*0.86</f>
        <v>237.08221999999998</v>
      </c>
      <c r="U42" s="22">
        <v>29</v>
      </c>
      <c r="V42" s="22"/>
    </row>
    <row r="43" spans="1:22" s="1" customFormat="1" ht="20.100000000000001" customHeight="1" x14ac:dyDescent="0.3">
      <c r="A43" s="30" t="s">
        <v>4</v>
      </c>
      <c r="B43" s="30" t="s">
        <v>4</v>
      </c>
      <c r="C43" s="37">
        <v>22</v>
      </c>
      <c r="D43" s="47" t="s">
        <v>84</v>
      </c>
      <c r="E43" s="21" t="s">
        <v>79</v>
      </c>
      <c r="F43" s="21" t="s">
        <v>137</v>
      </c>
      <c r="G43" s="59">
        <v>52.104000000000042</v>
      </c>
      <c r="H43" s="88"/>
      <c r="I43" s="69">
        <v>49.125000000000007</v>
      </c>
      <c r="J43" s="88"/>
      <c r="K43" s="69">
        <v>63.126999999999995</v>
      </c>
      <c r="L43" s="88"/>
      <c r="M43" s="69">
        <v>57.313999999999957</v>
      </c>
      <c r="N43" s="88"/>
      <c r="O43" s="69">
        <v>57.237000000000016</v>
      </c>
      <c r="P43" s="88"/>
      <c r="Q43" s="89">
        <f t="shared" si="2"/>
        <v>278.90700000000004</v>
      </c>
      <c r="R43" s="22">
        <v>4</v>
      </c>
      <c r="S43" s="113">
        <v>40</v>
      </c>
      <c r="T43" s="101">
        <f>Q43*0.9</f>
        <v>251.01630000000003</v>
      </c>
      <c r="U43" s="22">
        <v>36</v>
      </c>
      <c r="V43" s="22">
        <v>4</v>
      </c>
    </row>
    <row r="44" spans="1:22" s="1" customFormat="1" ht="20.100000000000001" customHeight="1" x14ac:dyDescent="0.3">
      <c r="A44" s="30" t="s">
        <v>37</v>
      </c>
      <c r="B44" s="30" t="s">
        <v>41</v>
      </c>
      <c r="C44" s="31">
        <v>45</v>
      </c>
      <c r="D44" s="47" t="s">
        <v>121</v>
      </c>
      <c r="E44" s="21" t="s">
        <v>128</v>
      </c>
      <c r="F44" s="21" t="s">
        <v>127</v>
      </c>
      <c r="G44" s="59">
        <v>44.945999999999977</v>
      </c>
      <c r="H44" s="88" t="s">
        <v>17</v>
      </c>
      <c r="I44" s="69">
        <v>72.038999999999973</v>
      </c>
      <c r="J44" s="88" t="s">
        <v>17</v>
      </c>
      <c r="K44" s="69">
        <v>56.899000000000022</v>
      </c>
      <c r="L44" s="88"/>
      <c r="M44" s="69">
        <v>55.606999999999999</v>
      </c>
      <c r="N44" s="88" t="s">
        <v>17</v>
      </c>
      <c r="O44" s="69">
        <v>50.94300000000004</v>
      </c>
      <c r="P44" s="88"/>
      <c r="Q44" s="89">
        <f t="shared" si="2"/>
        <v>280.43400000000003</v>
      </c>
      <c r="R44" s="22">
        <v>7</v>
      </c>
      <c r="S44" s="113">
        <v>41</v>
      </c>
      <c r="T44" s="101">
        <f>Q44*0.94</f>
        <v>263.60795999999999</v>
      </c>
      <c r="U44" s="22">
        <v>43</v>
      </c>
      <c r="V44" s="22"/>
    </row>
    <row r="45" spans="1:22" s="1" customFormat="1" ht="20.100000000000001" customHeight="1" x14ac:dyDescent="0.3">
      <c r="A45" s="30" t="s">
        <v>35</v>
      </c>
      <c r="B45" s="30" t="s">
        <v>41</v>
      </c>
      <c r="C45" s="37">
        <v>35</v>
      </c>
      <c r="D45" s="47" t="s">
        <v>93</v>
      </c>
      <c r="E45" s="21" t="s">
        <v>128</v>
      </c>
      <c r="F45" s="21" t="s">
        <v>103</v>
      </c>
      <c r="G45" s="59">
        <v>43.165999999999954</v>
      </c>
      <c r="H45" s="88"/>
      <c r="I45" s="112">
        <v>79.98</v>
      </c>
      <c r="J45" s="88" t="s">
        <v>80</v>
      </c>
      <c r="K45" s="69">
        <v>56.790000000000028</v>
      </c>
      <c r="L45" s="88" t="s">
        <v>17</v>
      </c>
      <c r="M45" s="69">
        <v>52.317999999999962</v>
      </c>
      <c r="N45" s="88"/>
      <c r="O45" s="69">
        <v>50.707999999999991</v>
      </c>
      <c r="P45" s="88"/>
      <c r="Q45" s="89">
        <f t="shared" si="2"/>
        <v>282.96199999999993</v>
      </c>
      <c r="R45" s="113">
        <v>6</v>
      </c>
      <c r="S45" s="113">
        <v>42</v>
      </c>
      <c r="T45" s="101">
        <f>Q45*0.93</f>
        <v>263.15465999999998</v>
      </c>
      <c r="U45" s="113">
        <v>42</v>
      </c>
      <c r="V45" s="113">
        <v>1</v>
      </c>
    </row>
    <row r="46" spans="1:22" s="1" customFormat="1" ht="20.100000000000001" customHeight="1" x14ac:dyDescent="0.3">
      <c r="A46" s="30" t="s">
        <v>36</v>
      </c>
      <c r="B46" s="30" t="s">
        <v>36</v>
      </c>
      <c r="C46" s="31">
        <v>40</v>
      </c>
      <c r="D46" s="47" t="s">
        <v>114</v>
      </c>
      <c r="E46" s="21" t="s">
        <v>52</v>
      </c>
      <c r="F46" s="21" t="s">
        <v>129</v>
      </c>
      <c r="G46" s="59">
        <v>44.137999999999955</v>
      </c>
      <c r="H46" s="88"/>
      <c r="I46" s="69">
        <v>59.594999999999963</v>
      </c>
      <c r="J46" s="88" t="s">
        <v>134</v>
      </c>
      <c r="K46" s="69">
        <v>79.933000000000007</v>
      </c>
      <c r="L46" s="88" t="s">
        <v>135</v>
      </c>
      <c r="M46" s="69">
        <v>51.690000000000005</v>
      </c>
      <c r="N46" s="88"/>
      <c r="O46" s="69">
        <v>48.877000000000038</v>
      </c>
      <c r="P46" s="88"/>
      <c r="Q46" s="89">
        <f t="shared" si="2"/>
        <v>284.23299999999995</v>
      </c>
      <c r="R46" s="22">
        <v>6</v>
      </c>
      <c r="S46" s="22">
        <v>43</v>
      </c>
      <c r="T46" s="101">
        <f>Q46*0.86</f>
        <v>244.44037999999995</v>
      </c>
      <c r="U46" s="22">
        <v>34</v>
      </c>
      <c r="V46" s="22"/>
    </row>
    <row r="47" spans="1:22" s="1" customFormat="1" ht="20.100000000000001" customHeight="1" x14ac:dyDescent="0.3">
      <c r="A47" s="32" t="s">
        <v>35</v>
      </c>
      <c r="B47" s="32" t="s">
        <v>41</v>
      </c>
      <c r="C47" s="31">
        <v>31</v>
      </c>
      <c r="D47" s="47" t="s">
        <v>98</v>
      </c>
      <c r="E47" s="21" t="s">
        <v>128</v>
      </c>
      <c r="F47" s="21" t="s">
        <v>104</v>
      </c>
      <c r="G47" s="59">
        <v>59.399000000000008</v>
      </c>
      <c r="H47" s="88"/>
      <c r="I47" s="69">
        <v>56.055999999999969</v>
      </c>
      <c r="J47" s="88"/>
      <c r="K47" s="69">
        <v>65.937999999999974</v>
      </c>
      <c r="L47" s="88"/>
      <c r="M47" s="69">
        <v>67.162999999999997</v>
      </c>
      <c r="N47" s="88"/>
      <c r="O47" s="69">
        <v>62.179000000000009</v>
      </c>
      <c r="P47" s="88"/>
      <c r="Q47" s="89">
        <f t="shared" si="2"/>
        <v>310.73500000000001</v>
      </c>
      <c r="R47" s="22">
        <v>8</v>
      </c>
      <c r="S47" s="22">
        <v>44</v>
      </c>
      <c r="T47" s="101">
        <f>Q47*0.93</f>
        <v>288.98355000000004</v>
      </c>
      <c r="U47" s="22">
        <v>44</v>
      </c>
      <c r="V47" s="22"/>
    </row>
    <row r="48" spans="1:22" s="1" customFormat="1" ht="20.100000000000001" customHeight="1" x14ac:dyDescent="0.3">
      <c r="A48" s="30" t="s">
        <v>35</v>
      </c>
      <c r="B48" s="30" t="s">
        <v>41</v>
      </c>
      <c r="C48" s="37">
        <v>36</v>
      </c>
      <c r="D48" s="47" t="s">
        <v>99</v>
      </c>
      <c r="E48" s="21" t="s">
        <v>128</v>
      </c>
      <c r="F48" s="21" t="s">
        <v>50</v>
      </c>
      <c r="G48" s="59">
        <v>48.98099999999998</v>
      </c>
      <c r="H48" s="88"/>
      <c r="I48" s="69">
        <v>46.750000000000007</v>
      </c>
      <c r="J48" s="88"/>
      <c r="K48" s="69">
        <v>69.295999999999992</v>
      </c>
      <c r="L48" s="88" t="s">
        <v>17</v>
      </c>
      <c r="M48" s="69">
        <v>63.343999999999987</v>
      </c>
      <c r="N48" s="88" t="s">
        <v>17</v>
      </c>
      <c r="O48" s="69">
        <v>83</v>
      </c>
      <c r="P48" s="88"/>
      <c r="Q48" s="89">
        <f t="shared" si="2"/>
        <v>311.37099999999998</v>
      </c>
      <c r="R48" s="22">
        <v>9</v>
      </c>
      <c r="S48" s="22">
        <v>45</v>
      </c>
      <c r="T48" s="101">
        <f>Q48*0.93</f>
        <v>289.57502999999997</v>
      </c>
      <c r="U48" s="22">
        <v>45</v>
      </c>
      <c r="V48" s="22"/>
    </row>
    <row r="49" spans="1:22" s="1" customFormat="1" ht="20.100000000000001" customHeight="1" x14ac:dyDescent="0.3">
      <c r="A49" s="30" t="s">
        <v>35</v>
      </c>
      <c r="B49" s="30" t="s">
        <v>41</v>
      </c>
      <c r="C49" s="37">
        <v>32</v>
      </c>
      <c r="D49" s="47" t="s">
        <v>91</v>
      </c>
      <c r="E49" s="21" t="s">
        <v>128</v>
      </c>
      <c r="F49" s="21" t="s">
        <v>105</v>
      </c>
      <c r="G49" s="59">
        <v>45.909000000000027</v>
      </c>
      <c r="H49" s="88"/>
      <c r="I49" s="69">
        <v>45.430999999999976</v>
      </c>
      <c r="J49" s="88"/>
      <c r="K49" s="69">
        <v>63.082000000000022</v>
      </c>
      <c r="L49" s="88"/>
      <c r="M49" s="69">
        <v>100.61</v>
      </c>
      <c r="N49" s="88" t="s">
        <v>80</v>
      </c>
      <c r="O49" s="69">
        <v>58.109999999999957</v>
      </c>
      <c r="P49" s="88"/>
      <c r="Q49" s="89">
        <f t="shared" si="2"/>
        <v>313.142</v>
      </c>
      <c r="R49" s="22">
        <v>10</v>
      </c>
      <c r="S49" s="22">
        <v>46</v>
      </c>
      <c r="T49" s="101">
        <f>Q49*0.93</f>
        <v>291.22206</v>
      </c>
      <c r="U49" s="22">
        <v>46</v>
      </c>
      <c r="V49" s="22"/>
    </row>
    <row r="50" spans="1:22" s="1" customFormat="1" ht="20.100000000000001" customHeight="1" x14ac:dyDescent="0.3">
      <c r="A50" s="30" t="s">
        <v>2</v>
      </c>
      <c r="B50" s="30" t="s">
        <v>2</v>
      </c>
      <c r="C50" s="31">
        <v>19</v>
      </c>
      <c r="D50" s="47" t="s">
        <v>74</v>
      </c>
      <c r="E50" s="21" t="s">
        <v>52</v>
      </c>
      <c r="F50" s="21">
        <v>1100</v>
      </c>
      <c r="G50" s="59">
        <v>50.75</v>
      </c>
      <c r="H50" s="88" t="s">
        <v>80</v>
      </c>
      <c r="I50" s="69">
        <v>49.856000000000002</v>
      </c>
      <c r="J50" s="88"/>
      <c r="K50" s="69">
        <v>81.597999999999999</v>
      </c>
      <c r="L50" s="88"/>
      <c r="M50" s="69">
        <v>67.911000000000001</v>
      </c>
      <c r="N50" s="88"/>
      <c r="O50" s="69">
        <v>66.012</v>
      </c>
      <c r="P50" s="88"/>
      <c r="Q50" s="89">
        <f t="shared" si="2"/>
        <v>316.12700000000001</v>
      </c>
      <c r="R50" s="22">
        <v>10</v>
      </c>
      <c r="S50" s="22">
        <v>47</v>
      </c>
      <c r="T50" s="101">
        <f>Q50*0.95</f>
        <v>300.32065</v>
      </c>
      <c r="U50" s="22">
        <v>47</v>
      </c>
      <c r="V50" s="22"/>
    </row>
    <row r="51" spans="1:22" s="1" customFormat="1" ht="20.100000000000001" customHeight="1" x14ac:dyDescent="0.3">
      <c r="A51" s="30" t="s">
        <v>2</v>
      </c>
      <c r="B51" s="30" t="s">
        <v>40</v>
      </c>
      <c r="C51" s="31">
        <v>15</v>
      </c>
      <c r="D51" s="47" t="s">
        <v>73</v>
      </c>
      <c r="E51" s="21" t="s">
        <v>79</v>
      </c>
      <c r="F51" s="21">
        <v>121</v>
      </c>
      <c r="G51" s="59">
        <v>62.094000000000001</v>
      </c>
      <c r="H51" s="88"/>
      <c r="I51" s="69">
        <v>62.546999999999997</v>
      </c>
      <c r="J51" s="88" t="s">
        <v>17</v>
      </c>
      <c r="K51" s="69">
        <v>78.906000000000006</v>
      </c>
      <c r="L51" s="88"/>
      <c r="M51" s="69">
        <v>72.072999999999993</v>
      </c>
      <c r="N51" s="88"/>
      <c r="O51" s="69">
        <v>66.427000000000007</v>
      </c>
      <c r="P51" s="88"/>
      <c r="Q51" s="89">
        <f t="shared" si="2"/>
        <v>342.04700000000003</v>
      </c>
      <c r="R51" s="22">
        <v>3</v>
      </c>
      <c r="S51" s="22">
        <v>48</v>
      </c>
      <c r="T51" s="101">
        <f>Q51*0.95</f>
        <v>324.94465000000002</v>
      </c>
      <c r="U51" s="22">
        <v>48</v>
      </c>
      <c r="V51" s="22">
        <v>4</v>
      </c>
    </row>
    <row r="52" spans="1:22" s="1" customFormat="1" ht="20.100000000000001" customHeight="1" x14ac:dyDescent="0.3">
      <c r="A52" s="30" t="s">
        <v>35</v>
      </c>
      <c r="B52" s="30" t="s">
        <v>41</v>
      </c>
      <c r="C52" s="37">
        <v>37</v>
      </c>
      <c r="D52" s="47" t="s">
        <v>101</v>
      </c>
      <c r="E52" s="21" t="s">
        <v>128</v>
      </c>
      <c r="F52" s="21" t="s">
        <v>104</v>
      </c>
      <c r="G52" s="59">
        <v>76.034999999999982</v>
      </c>
      <c r="H52" s="88"/>
      <c r="I52" s="69">
        <v>63.154999999999987</v>
      </c>
      <c r="J52" s="88"/>
      <c r="K52" s="69">
        <v>78.837000000000018</v>
      </c>
      <c r="L52" s="88"/>
      <c r="M52" s="69">
        <v>79.552000000000021</v>
      </c>
      <c r="N52" s="88"/>
      <c r="O52" s="69">
        <v>72.972999999999956</v>
      </c>
      <c r="P52" s="88"/>
      <c r="Q52" s="89">
        <f t="shared" si="2"/>
        <v>370.55199999999996</v>
      </c>
      <c r="R52" s="22">
        <v>11</v>
      </c>
      <c r="S52" s="22">
        <v>49</v>
      </c>
      <c r="T52" s="101">
        <f>Q52*0.93</f>
        <v>344.61336</v>
      </c>
      <c r="U52" s="22">
        <v>49</v>
      </c>
      <c r="V52" s="22"/>
    </row>
    <row r="53" spans="1:22" s="1" customFormat="1" ht="19.5" customHeight="1" x14ac:dyDescent="0.25">
      <c r="A53" s="30" t="s">
        <v>2</v>
      </c>
      <c r="B53" s="30" t="s">
        <v>40</v>
      </c>
      <c r="C53" s="31">
        <v>14</v>
      </c>
      <c r="D53" s="110" t="s">
        <v>75</v>
      </c>
      <c r="E53" s="21" t="s">
        <v>147</v>
      </c>
      <c r="F53" s="21" t="s">
        <v>136</v>
      </c>
      <c r="G53" s="59">
        <v>61.283000000000001</v>
      </c>
      <c r="H53" s="88"/>
      <c r="I53" s="69">
        <v>59.963000000000001</v>
      </c>
      <c r="J53" s="88"/>
      <c r="K53" s="69">
        <v>99.647999999999996</v>
      </c>
      <c r="L53" s="88"/>
      <c r="M53" s="69">
        <v>80.272000000000006</v>
      </c>
      <c r="N53" s="88"/>
      <c r="O53" s="69">
        <v>74.813000000000002</v>
      </c>
      <c r="P53" s="88"/>
      <c r="Q53" s="89">
        <f t="shared" si="2"/>
        <v>375.97899999999998</v>
      </c>
      <c r="R53" s="22">
        <v>4</v>
      </c>
      <c r="S53" s="22">
        <v>50</v>
      </c>
      <c r="T53" s="101">
        <f>Q53*0.95</f>
        <v>357.18004999999999</v>
      </c>
      <c r="U53" s="22">
        <v>50</v>
      </c>
      <c r="V53" s="22"/>
    </row>
    <row r="54" spans="1:22" s="1" customFormat="1" ht="19.5" x14ac:dyDescent="0.3">
      <c r="A54" s="30" t="s">
        <v>35</v>
      </c>
      <c r="B54" s="30" t="s">
        <v>41</v>
      </c>
      <c r="C54" s="31">
        <v>33</v>
      </c>
      <c r="D54" s="47" t="s">
        <v>102</v>
      </c>
      <c r="E54" s="21" t="s">
        <v>128</v>
      </c>
      <c r="F54" s="21" t="s">
        <v>47</v>
      </c>
      <c r="G54" s="59">
        <v>83.16</v>
      </c>
      <c r="H54" s="88" t="s">
        <v>80</v>
      </c>
      <c r="I54" s="112">
        <v>79.98</v>
      </c>
      <c r="J54" s="88" t="s">
        <v>80</v>
      </c>
      <c r="K54" s="69">
        <v>126.45</v>
      </c>
      <c r="L54" s="88" t="s">
        <v>142</v>
      </c>
      <c r="M54" s="69">
        <v>116.75</v>
      </c>
      <c r="N54" s="88" t="s">
        <v>142</v>
      </c>
      <c r="O54" s="69">
        <v>97.165999999999997</v>
      </c>
      <c r="P54" s="88" t="s">
        <v>142</v>
      </c>
      <c r="Q54" s="89">
        <f t="shared" si="2"/>
        <v>503.50599999999997</v>
      </c>
      <c r="R54" s="22">
        <v>12</v>
      </c>
      <c r="S54" s="22">
        <v>51</v>
      </c>
      <c r="T54" s="101">
        <f>Q54*0.93</f>
        <v>468.26058</v>
      </c>
      <c r="U54" s="22">
        <v>51</v>
      </c>
      <c r="V54" s="22"/>
    </row>
    <row r="55" spans="1:22" s="1" customFormat="1" ht="20.25" thickBot="1" x14ac:dyDescent="0.35">
      <c r="A55" s="43" t="s">
        <v>2</v>
      </c>
      <c r="B55" s="43" t="s">
        <v>41</v>
      </c>
      <c r="C55" s="34">
        <v>10</v>
      </c>
      <c r="D55" s="48" t="s">
        <v>76</v>
      </c>
      <c r="E55" s="38" t="s">
        <v>6</v>
      </c>
      <c r="F55" s="38">
        <v>121</v>
      </c>
      <c r="G55" s="60">
        <v>106.943</v>
      </c>
      <c r="H55" s="94"/>
      <c r="I55" s="70">
        <v>90.224999999999994</v>
      </c>
      <c r="J55" s="94"/>
      <c r="K55" s="70">
        <v>116.45399999999999</v>
      </c>
      <c r="L55" s="94"/>
      <c r="M55" s="70">
        <v>106.749</v>
      </c>
      <c r="N55" s="94"/>
      <c r="O55" s="70">
        <v>87.165999999999997</v>
      </c>
      <c r="P55" s="94"/>
      <c r="Q55" s="95">
        <f t="shared" si="2"/>
        <v>507.53699999999998</v>
      </c>
      <c r="R55" s="26">
        <v>13</v>
      </c>
      <c r="S55" s="26">
        <v>52</v>
      </c>
      <c r="T55" s="102">
        <f>Q55*0.95</f>
        <v>482.16014999999993</v>
      </c>
      <c r="U55" s="26">
        <v>52</v>
      </c>
      <c r="V55" s="26"/>
    </row>
    <row r="56" spans="1:22" s="1" customFormat="1" ht="18.75" x14ac:dyDescent="0.25">
      <c r="A56" s="9"/>
      <c r="B56" s="9"/>
      <c r="C56" s="9"/>
      <c r="D56" s="9"/>
      <c r="E56" s="9"/>
      <c r="F56" s="9"/>
      <c r="G56" s="62"/>
      <c r="H56" s="11"/>
      <c r="I56" s="62"/>
      <c r="J56" s="11"/>
      <c r="K56" s="11"/>
      <c r="L56" s="11"/>
      <c r="M56" s="11"/>
      <c r="N56" s="11"/>
      <c r="O56" s="11"/>
      <c r="P56" s="11"/>
      <c r="Q56" s="14"/>
      <c r="R56" s="9"/>
      <c r="S56" s="9"/>
      <c r="T56" s="9" t="s">
        <v>38</v>
      </c>
      <c r="U56" s="9"/>
      <c r="V56" s="6"/>
    </row>
    <row r="57" spans="1:22" s="1" customFormat="1" ht="18.75" x14ac:dyDescent="0.25">
      <c r="A57" s="14" t="s">
        <v>18</v>
      </c>
      <c r="B57" s="14"/>
      <c r="C57" s="14"/>
      <c r="D57" s="6"/>
      <c r="E57" s="14" t="s">
        <v>19</v>
      </c>
      <c r="F57" s="109"/>
      <c r="G57" s="63"/>
      <c r="H57" s="109"/>
      <c r="I57" s="63"/>
      <c r="J57" s="109"/>
      <c r="K57" s="109"/>
      <c r="L57" s="109"/>
      <c r="M57" s="109"/>
      <c r="N57" s="109"/>
      <c r="O57" s="109"/>
      <c r="P57" s="109"/>
      <c r="Q57" s="14"/>
      <c r="R57" s="9"/>
      <c r="S57" s="9"/>
      <c r="T57" s="9"/>
      <c r="U57" s="9"/>
      <c r="V57" s="6"/>
    </row>
    <row r="58" spans="1:22" s="1" customFormat="1" ht="18.75" x14ac:dyDescent="0.25">
      <c r="A58" s="109"/>
      <c r="B58" s="109"/>
      <c r="C58" s="109"/>
      <c r="E58" s="14" t="s">
        <v>20</v>
      </c>
      <c r="F58" s="109"/>
      <c r="G58" s="63"/>
      <c r="H58" s="109"/>
      <c r="I58" s="63"/>
      <c r="J58" s="109"/>
      <c r="K58" s="109"/>
      <c r="L58" s="109"/>
      <c r="M58" s="109"/>
      <c r="N58" s="109"/>
      <c r="O58" s="109"/>
      <c r="P58" s="109"/>
      <c r="Q58" s="109"/>
    </row>
    <row r="59" spans="1:22" s="1" customFormat="1" ht="18.75" customHeight="1" x14ac:dyDescent="0.25">
      <c r="A59" s="14"/>
      <c r="B59" s="109"/>
      <c r="C59" s="109"/>
      <c r="E59" s="14" t="s">
        <v>21</v>
      </c>
      <c r="F59" s="109"/>
      <c r="G59" s="63"/>
      <c r="H59" s="109"/>
      <c r="I59" s="63"/>
      <c r="J59" s="109"/>
      <c r="K59" s="109"/>
      <c r="L59" s="109"/>
      <c r="M59" s="109"/>
      <c r="N59" s="109"/>
      <c r="O59" s="109"/>
      <c r="P59" s="109"/>
      <c r="Q59" s="109"/>
    </row>
    <row r="60" spans="1:22" s="1" customFormat="1" ht="18.75" customHeight="1" x14ac:dyDescent="0.25">
      <c r="A60" s="14"/>
      <c r="B60" s="109"/>
      <c r="C60" s="109"/>
      <c r="E60" s="15" t="s">
        <v>34</v>
      </c>
      <c r="F60" s="109"/>
      <c r="G60" s="63"/>
      <c r="H60" s="109"/>
      <c r="I60" s="63"/>
      <c r="J60" s="109"/>
      <c r="K60" s="109"/>
      <c r="L60" s="109"/>
      <c r="M60" s="109"/>
      <c r="N60" s="109"/>
      <c r="O60" s="109"/>
      <c r="P60" s="109"/>
      <c r="Q60" s="109"/>
    </row>
    <row r="61" spans="1:22" s="1" customFormat="1" ht="18.75" x14ac:dyDescent="0.25">
      <c r="A61" s="14"/>
      <c r="B61" s="109"/>
      <c r="C61" s="109"/>
      <c r="D61" s="15"/>
      <c r="E61" s="109"/>
      <c r="F61" s="109"/>
      <c r="G61" s="63"/>
      <c r="H61" s="109"/>
      <c r="I61" s="63"/>
      <c r="J61" s="109"/>
      <c r="K61" s="109"/>
      <c r="L61" s="109"/>
      <c r="M61" s="109"/>
      <c r="N61" s="109"/>
      <c r="O61" s="109"/>
      <c r="P61" s="109"/>
      <c r="Q61" s="109"/>
    </row>
    <row r="62" spans="1:22" s="20" customFormat="1" ht="19.5" x14ac:dyDescent="0.3">
      <c r="A62" s="18" t="s">
        <v>141</v>
      </c>
      <c r="B62" s="16"/>
      <c r="C62" s="16"/>
      <c r="D62" s="16"/>
      <c r="E62" s="16"/>
      <c r="F62" s="16"/>
      <c r="G62" s="64"/>
      <c r="I62" s="64"/>
      <c r="J62" s="16"/>
      <c r="K62" s="16"/>
      <c r="L62" s="16"/>
      <c r="M62" s="16"/>
      <c r="N62" s="16"/>
      <c r="O62" s="16"/>
      <c r="P62" s="16"/>
      <c r="Q62" s="16"/>
      <c r="R62" s="19"/>
      <c r="S62" s="19"/>
      <c r="T62" s="19"/>
      <c r="U62" s="19"/>
    </row>
    <row r="63" spans="1:22" s="1" customFormat="1" ht="18.75" x14ac:dyDescent="0.25">
      <c r="A63" s="18" t="s">
        <v>45</v>
      </c>
      <c r="B63" s="109"/>
      <c r="C63" s="109"/>
      <c r="D63" s="109"/>
      <c r="E63" s="109"/>
      <c r="F63" s="109"/>
      <c r="G63" s="63"/>
      <c r="H63" s="109"/>
      <c r="I63" s="63"/>
      <c r="J63" s="109"/>
      <c r="K63" s="109"/>
      <c r="L63" s="109"/>
      <c r="M63" s="109"/>
      <c r="N63" s="109"/>
      <c r="O63" s="109"/>
      <c r="P63" s="109"/>
      <c r="Q63" s="109"/>
      <c r="R63" s="19"/>
      <c r="S63" s="9"/>
      <c r="T63" s="9"/>
      <c r="U63" s="9"/>
    </row>
    <row r="64" spans="1:22" s="1" customFormat="1" ht="18.75" x14ac:dyDescent="0.25">
      <c r="A64" s="24" t="s">
        <v>42</v>
      </c>
      <c r="B64" s="109"/>
      <c r="C64" s="109"/>
      <c r="D64" s="109"/>
      <c r="E64" s="109"/>
      <c r="F64" s="109"/>
      <c r="G64" s="63"/>
      <c r="H64" s="109"/>
      <c r="I64" s="63"/>
      <c r="J64" s="109"/>
      <c r="K64" s="109"/>
      <c r="L64" s="109"/>
      <c r="M64" s="109"/>
      <c r="N64" s="109"/>
      <c r="O64" s="109"/>
      <c r="P64" s="109"/>
      <c r="Q64" s="109"/>
      <c r="R64" s="19"/>
      <c r="S64" s="9"/>
      <c r="T64" s="9"/>
      <c r="U64" s="9"/>
    </row>
    <row r="65" spans="1:22" s="1" customFormat="1" ht="18.75" x14ac:dyDescent="0.25">
      <c r="A65" s="14"/>
      <c r="B65" s="109"/>
      <c r="C65" s="109"/>
      <c r="D65" s="109"/>
      <c r="E65" s="109"/>
      <c r="F65" s="109"/>
      <c r="G65" s="63"/>
      <c r="H65" s="109"/>
      <c r="I65" s="63"/>
      <c r="J65" s="109"/>
      <c r="K65" s="109"/>
      <c r="L65" s="109"/>
      <c r="M65" s="109"/>
      <c r="N65" s="109"/>
      <c r="O65" s="109"/>
      <c r="P65" s="109"/>
      <c r="Q65" s="109"/>
      <c r="R65" s="19"/>
      <c r="S65" s="9"/>
      <c r="T65" s="9"/>
      <c r="U65" s="9"/>
    </row>
    <row r="66" spans="1:22" s="1" customFormat="1" ht="18.75" x14ac:dyDescent="0.25">
      <c r="A66" s="17" t="s">
        <v>55</v>
      </c>
      <c r="B66" s="109"/>
      <c r="C66" s="109"/>
      <c r="D66" s="109"/>
      <c r="E66" s="109"/>
      <c r="F66" s="109"/>
      <c r="G66" s="63"/>
      <c r="H66" s="109"/>
      <c r="I66" s="63"/>
      <c r="J66" s="109"/>
      <c r="K66" s="109"/>
      <c r="L66" s="109"/>
      <c r="M66" s="109"/>
      <c r="N66" s="109"/>
      <c r="O66" s="109"/>
      <c r="P66" s="109"/>
      <c r="Q66" s="109"/>
      <c r="R66" s="9"/>
      <c r="S66" s="9"/>
      <c r="T66" s="9"/>
      <c r="U66" s="9"/>
    </row>
    <row r="67" spans="1:22" s="1" customFormat="1" ht="18.75" x14ac:dyDescent="0.25">
      <c r="A67" s="17" t="s">
        <v>140</v>
      </c>
      <c r="B67" s="109"/>
      <c r="C67" s="109"/>
      <c r="D67" s="109"/>
      <c r="E67" s="109"/>
      <c r="F67" s="109"/>
      <c r="G67" s="63"/>
      <c r="H67" s="109"/>
      <c r="I67" s="63"/>
      <c r="J67" s="109"/>
      <c r="K67" s="109"/>
      <c r="L67" s="109"/>
      <c r="M67" s="109"/>
      <c r="N67" s="109"/>
      <c r="O67" s="109"/>
      <c r="P67" s="109"/>
      <c r="Q67" s="109"/>
      <c r="R67" s="9"/>
      <c r="S67" s="9"/>
      <c r="T67" s="9"/>
      <c r="U67" s="9"/>
    </row>
    <row r="68" spans="1:22" s="1" customFormat="1" ht="18.75" x14ac:dyDescent="0.25">
      <c r="A68" s="17" t="s">
        <v>39</v>
      </c>
      <c r="B68" s="109"/>
      <c r="C68" s="109"/>
      <c r="D68" s="109"/>
      <c r="E68" s="109"/>
      <c r="F68" s="109"/>
      <c r="G68" s="63"/>
      <c r="H68" s="109"/>
      <c r="I68" s="63"/>
      <c r="J68" s="109"/>
      <c r="K68" s="109"/>
      <c r="L68" s="109"/>
      <c r="M68" s="109"/>
      <c r="N68" s="109"/>
      <c r="O68" s="109"/>
      <c r="P68" s="109"/>
      <c r="Q68" s="109"/>
      <c r="R68" s="9"/>
      <c r="S68" s="9"/>
      <c r="T68" s="9"/>
      <c r="U68" s="9"/>
    </row>
    <row r="69" spans="1:22" s="1" customFormat="1" ht="18.75" x14ac:dyDescent="0.25">
      <c r="A69" s="17"/>
      <c r="B69" s="109"/>
      <c r="C69" s="109"/>
      <c r="D69" s="109"/>
      <c r="E69" s="109"/>
      <c r="F69" s="109"/>
      <c r="G69" s="63"/>
      <c r="H69" s="109"/>
      <c r="I69" s="63"/>
      <c r="J69" s="109"/>
      <c r="K69" s="109"/>
      <c r="L69" s="109"/>
      <c r="M69" s="109"/>
      <c r="N69" s="109"/>
      <c r="O69" s="109"/>
      <c r="P69" s="109"/>
      <c r="Q69" s="109"/>
      <c r="R69" s="9"/>
      <c r="S69" s="9"/>
      <c r="T69" s="9"/>
      <c r="U69" s="9"/>
    </row>
    <row r="70" spans="1:22" s="1" customFormat="1" ht="18.75" x14ac:dyDescent="0.25">
      <c r="A70" s="14"/>
      <c r="B70" s="109"/>
      <c r="C70" s="109"/>
      <c r="D70" s="109"/>
      <c r="E70" s="109"/>
      <c r="F70" s="109"/>
      <c r="G70" s="63"/>
      <c r="H70" s="109"/>
      <c r="I70" s="63"/>
      <c r="J70" s="109"/>
      <c r="K70" s="109"/>
      <c r="L70" s="109"/>
      <c r="M70" s="109"/>
      <c r="N70" s="109"/>
      <c r="O70" s="109"/>
      <c r="P70" s="109"/>
      <c r="Q70" s="109"/>
      <c r="R70" s="9"/>
      <c r="S70" s="9"/>
      <c r="T70" s="9"/>
      <c r="U70" s="9"/>
    </row>
    <row r="71" spans="1:22" s="1" customFormat="1" ht="18.75" x14ac:dyDescent="0.25">
      <c r="A71" s="18" t="s">
        <v>22</v>
      </c>
      <c r="B71" s="109"/>
      <c r="C71" s="109"/>
      <c r="D71" s="109"/>
      <c r="E71" s="109"/>
      <c r="F71" s="109"/>
      <c r="G71" s="63"/>
      <c r="H71" s="109"/>
      <c r="I71" s="63"/>
      <c r="J71" s="109"/>
      <c r="K71" s="109"/>
      <c r="L71" s="109"/>
      <c r="M71" s="109"/>
      <c r="N71" s="109"/>
      <c r="O71" s="109"/>
      <c r="P71" s="109"/>
      <c r="Q71" s="109"/>
      <c r="R71" s="9"/>
      <c r="S71" s="9"/>
      <c r="T71" s="9"/>
      <c r="U71" s="9"/>
    </row>
    <row r="72" spans="1:22" s="1" customFormat="1" ht="18.75" x14ac:dyDescent="0.25">
      <c r="A72" s="18"/>
      <c r="B72" s="109"/>
      <c r="C72" s="109" t="s">
        <v>23</v>
      </c>
      <c r="D72" s="109"/>
      <c r="E72" s="109"/>
      <c r="F72" s="109"/>
      <c r="G72" s="63"/>
      <c r="H72" s="109"/>
      <c r="I72" s="72" t="s">
        <v>24</v>
      </c>
      <c r="J72" s="109"/>
      <c r="K72" s="109"/>
      <c r="L72" s="109"/>
      <c r="M72" s="109"/>
      <c r="N72" s="109"/>
      <c r="O72" s="109"/>
      <c r="P72" s="109"/>
      <c r="Q72" s="109"/>
      <c r="R72" s="9"/>
      <c r="S72" s="9"/>
      <c r="T72" s="9"/>
      <c r="U72" s="9"/>
    </row>
    <row r="73" spans="1:22" s="1" customFormat="1" ht="18.75" x14ac:dyDescent="0.25">
      <c r="A73" s="18"/>
      <c r="B73" s="109"/>
      <c r="C73" s="109" t="s">
        <v>25</v>
      </c>
      <c r="D73" s="109"/>
      <c r="E73" s="109"/>
      <c r="F73" s="109"/>
      <c r="G73" s="63"/>
      <c r="H73" s="109"/>
      <c r="I73" s="73" t="s">
        <v>26</v>
      </c>
      <c r="J73" s="109"/>
      <c r="K73" s="109"/>
      <c r="L73" s="109"/>
      <c r="M73" s="109"/>
      <c r="N73" s="109"/>
      <c r="O73" s="109"/>
      <c r="P73" s="109"/>
      <c r="Q73" s="109"/>
      <c r="R73" s="9"/>
      <c r="S73" s="9"/>
      <c r="T73" s="9"/>
      <c r="U73" s="9"/>
    </row>
    <row r="74" spans="1:22" s="1" customFormat="1" ht="18.75" x14ac:dyDescent="0.25">
      <c r="A74" s="127" t="s">
        <v>27</v>
      </c>
      <c r="B74" s="127"/>
      <c r="C74" s="127"/>
      <c r="D74" s="127"/>
      <c r="E74" s="127"/>
      <c r="F74" s="127"/>
      <c r="G74" s="127"/>
      <c r="H74" s="127"/>
      <c r="I74" s="129" t="s">
        <v>28</v>
      </c>
      <c r="J74" s="129"/>
      <c r="K74" s="129"/>
      <c r="L74" s="129"/>
      <c r="M74" s="129"/>
      <c r="N74" s="129"/>
      <c r="O74" s="129"/>
      <c r="P74" s="129"/>
      <c r="Q74" s="129"/>
      <c r="R74" s="129"/>
      <c r="S74" s="9"/>
      <c r="T74" s="9"/>
      <c r="U74" s="9"/>
    </row>
    <row r="75" spans="1:22" ht="18.75" x14ac:dyDescent="0.25">
      <c r="A75" s="127" t="s">
        <v>29</v>
      </c>
      <c r="B75" s="127"/>
      <c r="C75" s="127"/>
      <c r="D75" s="127"/>
      <c r="E75" s="127"/>
      <c r="F75" s="127"/>
      <c r="G75" s="127"/>
      <c r="H75" s="127"/>
      <c r="I75" s="129" t="s">
        <v>30</v>
      </c>
      <c r="J75" s="129"/>
      <c r="K75" s="129"/>
      <c r="L75" s="129"/>
      <c r="M75" s="129"/>
      <c r="N75" s="129"/>
      <c r="O75" s="129"/>
      <c r="P75" s="129"/>
      <c r="Q75" s="129"/>
      <c r="R75" s="129"/>
      <c r="S75" s="109"/>
      <c r="T75" s="109"/>
      <c r="U75" s="109"/>
      <c r="V75" s="1"/>
    </row>
    <row r="76" spans="1:22" s="1" customFormat="1" ht="18.75" x14ac:dyDescent="0.25">
      <c r="A76" s="127" t="s">
        <v>31</v>
      </c>
      <c r="B76" s="127"/>
      <c r="C76" s="127"/>
      <c r="D76" s="127"/>
      <c r="E76" s="127"/>
      <c r="F76" s="127"/>
      <c r="G76" s="127"/>
      <c r="H76" s="127"/>
      <c r="I76" s="129" t="s">
        <v>32</v>
      </c>
      <c r="J76" s="129"/>
      <c r="K76" s="129"/>
      <c r="L76" s="129"/>
      <c r="M76" s="129"/>
      <c r="N76" s="129"/>
      <c r="O76" s="129"/>
      <c r="P76" s="129"/>
      <c r="Q76" s="129"/>
      <c r="R76" s="129"/>
      <c r="S76" s="109"/>
      <c r="T76" s="109"/>
      <c r="U76" s="109"/>
    </row>
    <row r="77" spans="1:22" s="1" customFormat="1" ht="18.75" x14ac:dyDescent="0.25">
      <c r="A77" s="15"/>
      <c r="B77" s="15"/>
      <c r="C77" s="15"/>
      <c r="D77" s="15"/>
      <c r="E77" s="15"/>
      <c r="F77" s="15"/>
      <c r="G77" s="65"/>
      <c r="H77" s="15"/>
      <c r="I77" s="65"/>
      <c r="J77" s="109"/>
      <c r="K77" s="109"/>
      <c r="L77" s="109"/>
      <c r="M77" s="109"/>
      <c r="N77" s="109"/>
      <c r="O77" s="109"/>
      <c r="P77" s="109"/>
      <c r="Q77" s="109"/>
      <c r="R77" s="9"/>
      <c r="S77" s="109"/>
      <c r="T77" s="109"/>
      <c r="U77" s="109"/>
      <c r="V77" s="7"/>
    </row>
    <row r="78" spans="1:22" s="1" customFormat="1" ht="18.75" x14ac:dyDescent="0.25">
      <c r="A78" s="18" t="s">
        <v>33</v>
      </c>
      <c r="B78" s="109"/>
      <c r="C78" s="109"/>
      <c r="D78" s="15"/>
      <c r="E78" s="15"/>
      <c r="F78" s="15"/>
      <c r="G78" s="65"/>
      <c r="H78" s="15"/>
      <c r="I78" s="65"/>
      <c r="J78" s="109"/>
      <c r="K78" s="109"/>
      <c r="L78" s="109"/>
      <c r="M78" s="109"/>
      <c r="N78" s="109"/>
      <c r="O78" s="109"/>
      <c r="P78" s="109"/>
      <c r="Q78" s="109"/>
      <c r="R78" s="9"/>
      <c r="S78" s="109"/>
      <c r="T78" s="109"/>
      <c r="U78" s="109"/>
    </row>
    <row r="79" spans="1:22" s="1" customFormat="1" ht="18.75" x14ac:dyDescent="0.25">
      <c r="A79" s="126" t="s">
        <v>43</v>
      </c>
      <c r="B79" s="127"/>
      <c r="C79" s="127"/>
      <c r="D79" s="127"/>
      <c r="E79" s="127"/>
      <c r="F79" s="127"/>
      <c r="G79" s="127"/>
      <c r="H79" s="127"/>
      <c r="I79" s="128" t="s">
        <v>44</v>
      </c>
      <c r="J79" s="128"/>
      <c r="K79" s="128"/>
      <c r="L79" s="128"/>
      <c r="M79" s="128"/>
      <c r="N79" s="128"/>
      <c r="O79" s="128"/>
      <c r="P79" s="128"/>
      <c r="Q79" s="128"/>
      <c r="R79" s="128"/>
      <c r="S79" s="109"/>
      <c r="T79" s="109"/>
      <c r="U79" s="109"/>
    </row>
    <row r="80" spans="1:22" s="1" customFormat="1" ht="18.75" x14ac:dyDescent="0.25">
      <c r="D80" s="10"/>
      <c r="G80" s="63"/>
      <c r="H80" s="109"/>
      <c r="I80" s="63"/>
      <c r="J80" s="109"/>
      <c r="K80" s="109"/>
      <c r="L80" s="109"/>
      <c r="M80" s="109"/>
      <c r="N80" s="109"/>
      <c r="O80" s="109"/>
      <c r="P80" s="109"/>
      <c r="Q80" s="109"/>
      <c r="R80" s="9"/>
      <c r="S80" s="109"/>
      <c r="T80" s="109"/>
      <c r="U80" s="109"/>
    </row>
    <row r="81" spans="1:22" s="1" customFormat="1" ht="18.75" x14ac:dyDescent="0.25">
      <c r="D81" s="10"/>
      <c r="G81" s="63"/>
      <c r="H81" s="109"/>
      <c r="I81" s="63"/>
      <c r="J81" s="109"/>
      <c r="K81" s="109"/>
      <c r="L81" s="109"/>
      <c r="M81" s="109"/>
      <c r="N81" s="109"/>
      <c r="O81" s="109"/>
      <c r="P81" s="109"/>
      <c r="Q81" s="109"/>
      <c r="R81" s="9"/>
      <c r="S81" s="109"/>
      <c r="T81" s="109"/>
      <c r="U81" s="109"/>
    </row>
    <row r="82" spans="1:22" s="1" customFormat="1" ht="18.75" x14ac:dyDescent="0.25">
      <c r="D82" s="10"/>
      <c r="G82" s="63"/>
      <c r="I82" s="74"/>
      <c r="R82" s="9"/>
    </row>
    <row r="83" spans="1:22" s="1" customFormat="1" ht="18.75" x14ac:dyDescent="0.25">
      <c r="D83" s="10"/>
      <c r="G83" s="63"/>
      <c r="I83" s="74"/>
      <c r="R83" s="9"/>
    </row>
    <row r="84" spans="1:22" s="1" customFormat="1" ht="18.75" x14ac:dyDescent="0.25">
      <c r="A84" s="3"/>
      <c r="B84" s="3"/>
      <c r="C84" s="3"/>
      <c r="D84" s="4"/>
      <c r="E84" s="3"/>
      <c r="F84" s="3"/>
      <c r="G84" s="66"/>
      <c r="I84" s="74"/>
      <c r="R84" s="9"/>
    </row>
    <row r="85" spans="1:22" s="1" customFormat="1" ht="18.75" x14ac:dyDescent="0.25">
      <c r="A85" s="3"/>
      <c r="B85" s="3"/>
      <c r="C85" s="3"/>
      <c r="D85" s="4"/>
      <c r="E85" s="3"/>
      <c r="F85" s="3"/>
      <c r="G85" s="66"/>
      <c r="I85" s="74"/>
      <c r="R85" s="9"/>
    </row>
    <row r="86" spans="1:22" s="1" customFormat="1" ht="18.75" x14ac:dyDescent="0.25">
      <c r="A86" s="3"/>
      <c r="B86" s="3"/>
      <c r="C86" s="3"/>
      <c r="D86" s="4"/>
      <c r="E86" s="3"/>
      <c r="F86" s="3"/>
      <c r="G86" s="66"/>
      <c r="I86" s="74"/>
      <c r="R86" s="9"/>
    </row>
    <row r="87" spans="1:22" ht="18.75" x14ac:dyDescent="0.25">
      <c r="A87" s="3"/>
      <c r="B87" s="3"/>
      <c r="C87" s="3"/>
      <c r="D87" s="4"/>
      <c r="E87" s="3"/>
      <c r="F87" s="3"/>
      <c r="H87" s="1"/>
      <c r="I87" s="74"/>
      <c r="J87" s="1"/>
      <c r="K87" s="1"/>
      <c r="L87" s="1"/>
      <c r="M87" s="1"/>
      <c r="N87" s="1"/>
      <c r="O87" s="1"/>
      <c r="P87" s="1"/>
      <c r="Q87" s="1"/>
      <c r="S87" s="1"/>
      <c r="T87" s="1"/>
      <c r="U87" s="1"/>
      <c r="V87" s="1"/>
    </row>
    <row r="88" spans="1:22" s="1" customFormat="1" ht="18.75" x14ac:dyDescent="0.25">
      <c r="A88" s="3"/>
      <c r="B88" s="3"/>
      <c r="C88" s="3"/>
      <c r="D88" s="4"/>
      <c r="E88" s="3"/>
      <c r="F88" s="3"/>
      <c r="G88" s="66"/>
      <c r="I88" s="74"/>
      <c r="R88" s="9"/>
    </row>
    <row r="89" spans="1:22" s="1" customFormat="1" ht="18.75" x14ac:dyDescent="0.25">
      <c r="A89" s="7"/>
      <c r="B89" s="7"/>
      <c r="C89" s="7"/>
      <c r="D89" s="8"/>
      <c r="E89" s="7"/>
      <c r="F89" s="7"/>
      <c r="G89" s="66"/>
      <c r="H89" s="7"/>
      <c r="I89" s="66"/>
      <c r="J89" s="7"/>
      <c r="K89" s="7"/>
      <c r="L89" s="7"/>
      <c r="M89" s="7"/>
      <c r="N89" s="7"/>
      <c r="O89" s="7"/>
      <c r="P89" s="7"/>
      <c r="Q89" s="7"/>
      <c r="R89" s="9"/>
      <c r="S89" s="7"/>
      <c r="T89" s="7"/>
      <c r="U89" s="7"/>
      <c r="V89" s="7"/>
    </row>
    <row r="90" spans="1:22" s="1" customFormat="1" ht="18.75" x14ac:dyDescent="0.25">
      <c r="A90" s="3"/>
      <c r="B90" s="3"/>
      <c r="C90" s="3"/>
      <c r="D90" s="4"/>
      <c r="E90" s="3"/>
      <c r="F90" s="3"/>
      <c r="G90" s="66"/>
      <c r="I90" s="74"/>
      <c r="R90" s="9"/>
    </row>
    <row r="91" spans="1:22" ht="18.75" x14ac:dyDescent="0.25">
      <c r="A91" s="3"/>
      <c r="B91" s="3"/>
      <c r="C91" s="3"/>
      <c r="D91" s="4"/>
      <c r="E91" s="3"/>
      <c r="F91" s="3"/>
      <c r="H91" s="1"/>
      <c r="I91" s="74"/>
      <c r="J91" s="1"/>
      <c r="K91" s="1"/>
      <c r="L91" s="1"/>
      <c r="M91" s="1"/>
      <c r="N91" s="1"/>
      <c r="O91" s="1"/>
      <c r="P91" s="1"/>
      <c r="Q91" s="1"/>
      <c r="S91" s="1"/>
      <c r="T91" s="1"/>
      <c r="U91" s="1"/>
      <c r="V91" s="1"/>
    </row>
    <row r="92" spans="1:22" ht="18.75" x14ac:dyDescent="0.25">
      <c r="A92" s="3"/>
      <c r="B92" s="3"/>
      <c r="C92" s="3"/>
      <c r="D92" s="4"/>
      <c r="E92" s="3"/>
      <c r="F92" s="3"/>
      <c r="H92" s="1"/>
      <c r="I92" s="74"/>
      <c r="J92" s="1"/>
      <c r="K92" s="1"/>
      <c r="L92" s="1"/>
      <c r="M92" s="1"/>
      <c r="N92" s="1"/>
      <c r="O92" s="1"/>
      <c r="P92" s="1"/>
      <c r="Q92" s="1"/>
      <c r="S92" s="1"/>
      <c r="T92" s="1"/>
      <c r="U92" s="1"/>
      <c r="V92" s="1"/>
    </row>
    <row r="94" spans="1:22" ht="18.75" x14ac:dyDescent="0.25">
      <c r="C94" s="3"/>
    </row>
    <row r="95" spans="1:22" ht="18.75" x14ac:dyDescent="0.25">
      <c r="C95" s="3"/>
    </row>
    <row r="96" spans="1:22" ht="18.75" x14ac:dyDescent="0.25">
      <c r="C96" s="1"/>
    </row>
    <row r="97" spans="3:3" ht="18.75" x14ac:dyDescent="0.25">
      <c r="C97" s="3"/>
    </row>
    <row r="98" spans="3:3" ht="18.75" x14ac:dyDescent="0.25">
      <c r="C98" s="3"/>
    </row>
    <row r="99" spans="3:3" ht="18.75" x14ac:dyDescent="0.25">
      <c r="C99" s="3"/>
    </row>
    <row r="101" spans="3:3" ht="18.75" x14ac:dyDescent="0.25">
      <c r="C101" s="3"/>
    </row>
    <row r="102" spans="3:3" ht="18.75" x14ac:dyDescent="0.25">
      <c r="C102" s="3"/>
    </row>
    <row r="103" spans="3:3" ht="18.75" x14ac:dyDescent="0.25">
      <c r="C103" s="3"/>
    </row>
    <row r="104" spans="3:3" ht="18.75" x14ac:dyDescent="0.25">
      <c r="C104" s="3"/>
    </row>
    <row r="105" spans="3:3" ht="18.75" x14ac:dyDescent="0.25">
      <c r="C105" s="3"/>
    </row>
  </sheetData>
  <sortState ref="A4:V55">
    <sortCondition ref="Q4:Q55"/>
  </sortState>
  <mergeCells count="26">
    <mergeCell ref="A1:V1"/>
    <mergeCell ref="A2:A3"/>
    <mergeCell ref="B2:B3"/>
    <mergeCell ref="C2:C3"/>
    <mergeCell ref="D2:D3"/>
    <mergeCell ref="E2:E3"/>
    <mergeCell ref="F2:F3"/>
    <mergeCell ref="G2:H2"/>
    <mergeCell ref="I2:J2"/>
    <mergeCell ref="K2:L2"/>
    <mergeCell ref="V2:V3"/>
    <mergeCell ref="A74:H74"/>
    <mergeCell ref="I74:R74"/>
    <mergeCell ref="A75:H75"/>
    <mergeCell ref="I75:R75"/>
    <mergeCell ref="M2:N2"/>
    <mergeCell ref="O2:P2"/>
    <mergeCell ref="Q2:Q3"/>
    <mergeCell ref="R2:R3"/>
    <mergeCell ref="S2:S3"/>
    <mergeCell ref="T2:T3"/>
    <mergeCell ref="A76:H76"/>
    <mergeCell ref="I76:R76"/>
    <mergeCell ref="A79:H79"/>
    <mergeCell ref="I79:R79"/>
    <mergeCell ref="U2:U3"/>
  </mergeCells>
  <hyperlinks>
    <hyperlink ref="I74" r:id="rId1"/>
    <hyperlink ref="I79" r:id="rId2"/>
    <hyperlink ref="I75" r:id="rId3"/>
    <hyperlink ref="I76" r:id="rId4"/>
    <hyperlink ref="I72" r:id="rId5"/>
  </hyperlinks>
  <printOptions gridLines="1"/>
  <pageMargins left="0.25" right="0.25" top="0.75" bottom="0.75" header="0.3" footer="0.3"/>
  <pageSetup paperSize="9" scale="47" fitToHeight="0" orientation="landscape" r:id="rId6"/>
  <headerFooter alignWithMargins="0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5BFCFEE65A0A45A38A620602167477" ma:contentTypeVersion="13" ma:contentTypeDescription="Create a new document." ma:contentTypeScope="" ma:versionID="0cde8e66c514214afbe91fd89d616132">
  <xsd:schema xmlns:xsd="http://www.w3.org/2001/XMLSchema" xmlns:xs="http://www.w3.org/2001/XMLSchema" xmlns:p="http://schemas.microsoft.com/office/2006/metadata/properties" xmlns:ns3="d4cb0dc8-6bfb-41d4-b6eb-86d944d9c423" xmlns:ns4="1010bebf-e34d-4970-aa42-0228cf775233" targetNamespace="http://schemas.microsoft.com/office/2006/metadata/properties" ma:root="true" ma:fieldsID="19b36fe61f680950d20b5b67a0ac5464" ns3:_="" ns4:_="">
    <xsd:import namespace="d4cb0dc8-6bfb-41d4-b6eb-86d944d9c423"/>
    <xsd:import namespace="1010bebf-e34d-4970-aa42-0228cf7752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b0dc8-6bfb-41d4-b6eb-86d944d9c4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0bebf-e34d-4970-aa42-0228cf77523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B59DA5-84A1-4642-A3B9-4972BC31E7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016F50-A1D2-4D25-840A-D3247D75DB0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010bebf-e34d-4970-aa42-0228cf775233"/>
    <ds:schemaRef ds:uri="http://schemas.microsoft.com/office/2006/documentManagement/types"/>
    <ds:schemaRef ds:uri="http://schemas.microsoft.com/office/2006/metadata/properties"/>
    <ds:schemaRef ds:uri="d4cb0dc8-6bfb-41d4-b6eb-86d944d9c423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41B1BA3-3098-4897-9122-CBFB05F37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cb0dc8-6bfb-41d4-b6eb-86d944d9c423"/>
    <ds:schemaRef ds:uri="1010bebf-e34d-4970-aa42-0228cf7752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G5 Class Results</vt:lpstr>
      <vt:lpstr>G5 Handicap</vt:lpstr>
      <vt:lpstr>G5 Outright</vt:lpstr>
      <vt:lpstr>'G5 Class Results'!Print_Area</vt:lpstr>
      <vt:lpstr>'G5 Handicap'!Print_Area</vt:lpstr>
      <vt:lpstr>'G5 Outright'!Print_Area</vt:lpstr>
      <vt:lpstr>'G5 Class Results'!test</vt:lpstr>
      <vt:lpstr>'G5 Handicap'!test</vt:lpstr>
      <vt:lpstr>'G5 Outright'!test</vt:lpstr>
    </vt:vector>
  </TitlesOfParts>
  <Company>DEEY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</dc:creator>
  <cp:lastModifiedBy>Nicholas</cp:lastModifiedBy>
  <cp:lastPrinted>2018-08-27T09:49:01Z</cp:lastPrinted>
  <dcterms:created xsi:type="dcterms:W3CDTF">2007-05-21T02:43:49Z</dcterms:created>
  <dcterms:modified xsi:type="dcterms:W3CDTF">2023-05-13T04:35:04Z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0x010100215BFCFEE65A0A45A38A620602167477</vt:lpwstr>
  </property>
</Properties>
</file>