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icholas\FFCC\Motorkhana\Group5\"/>
    </mc:Choice>
  </mc:AlternateContent>
  <bookViews>
    <workbookView xWindow="0" yWindow="0" windowWidth="28800" windowHeight="12555"/>
  </bookViews>
  <sheets>
    <sheet name="G5 Class Results" sheetId="7" r:id="rId1"/>
    <sheet name="G5 Handicap Results" sheetId="21" r:id="rId2"/>
    <sheet name="G5 Outright Results" sheetId="22" r:id="rId3"/>
  </sheets>
  <definedNames>
    <definedName name="_xlnm._FilterDatabase" localSheetId="0" hidden="1">'G5 Class Results'!#REF!</definedName>
    <definedName name="_xlnm._FilterDatabase" localSheetId="1" hidden="1">'G5 Handicap Results'!#REF!</definedName>
    <definedName name="_xlnm._FilterDatabase" localSheetId="2" hidden="1">'G5 Outright Results'!#REF!</definedName>
    <definedName name="_xlnm.Print_Area" localSheetId="0">'G5 Class Results'!$A$1:$AN$63</definedName>
    <definedName name="_xlnm.Print_Area" localSheetId="1">'G5 Handicap Results'!$A$1:$AN$63</definedName>
    <definedName name="_xlnm.Print_Area" localSheetId="2">'G5 Outright Results'!$A$1:$AN$63</definedName>
    <definedName name="test" localSheetId="0">'G5 Class Results'!$A$4:$AN$40</definedName>
    <definedName name="test" localSheetId="1">'G5 Handicap Results'!$A$4:$AN$40</definedName>
    <definedName name="test" localSheetId="2">'G5 Outright Results'!$A$4:$AN$40</definedName>
    <definedName name="test">#REF!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40" i="22" l="1"/>
  <c r="AI39" i="22"/>
  <c r="AI38" i="22"/>
  <c r="AI37" i="22"/>
  <c r="AI36" i="22"/>
  <c r="AL34" i="22"/>
  <c r="AI34" i="22"/>
  <c r="AI35" i="22"/>
  <c r="AL35" i="22" s="1"/>
  <c r="AL32" i="22"/>
  <c r="AI32" i="22"/>
  <c r="AI33" i="22"/>
  <c r="AL33" i="22" s="1"/>
  <c r="AL31" i="22"/>
  <c r="AI31" i="22"/>
  <c r="AI30" i="22"/>
  <c r="AL30" i="22" s="1"/>
  <c r="AL29" i="22"/>
  <c r="AI29" i="22"/>
  <c r="AI27" i="22"/>
  <c r="AL27" i="22" s="1"/>
  <c r="AL25" i="22"/>
  <c r="AI25" i="22"/>
  <c r="AI23" i="22"/>
  <c r="AL23" i="22" s="1"/>
  <c r="AL22" i="22"/>
  <c r="AI22" i="22"/>
  <c r="AI26" i="22"/>
  <c r="AL26" i="22" s="1"/>
  <c r="AL28" i="22"/>
  <c r="AI28" i="22"/>
  <c r="AI24" i="22"/>
  <c r="AL24" i="22" s="1"/>
  <c r="AL21" i="22"/>
  <c r="AI21" i="22"/>
  <c r="AI18" i="22"/>
  <c r="AL18" i="22" s="1"/>
  <c r="AL17" i="22"/>
  <c r="AI17" i="22"/>
  <c r="AI16" i="22"/>
  <c r="AL16" i="22" s="1"/>
  <c r="AL19" i="22"/>
  <c r="AI19" i="22"/>
  <c r="AI6" i="22"/>
  <c r="AL6" i="22" s="1"/>
  <c r="AL13" i="22"/>
  <c r="AI13" i="22"/>
  <c r="AI12" i="22"/>
  <c r="AL12" i="22" s="1"/>
  <c r="AL11" i="22"/>
  <c r="AI11" i="22"/>
  <c r="AI4" i="22"/>
  <c r="AL4" i="22" s="1"/>
  <c r="AL20" i="22"/>
  <c r="AI20" i="22"/>
  <c r="AI9" i="22"/>
  <c r="AL9" i="22" s="1"/>
  <c r="AL14" i="22"/>
  <c r="AI14" i="22"/>
  <c r="AI8" i="22"/>
  <c r="AL8" i="22" s="1"/>
  <c r="AL7" i="22"/>
  <c r="AI7" i="22"/>
  <c r="AI15" i="22"/>
  <c r="AL15" i="22" s="1"/>
  <c r="AI10" i="22"/>
  <c r="AL10" i="22" s="1"/>
  <c r="AI5" i="22"/>
  <c r="AL5" i="22" s="1"/>
  <c r="AI40" i="21"/>
  <c r="AI39" i="21"/>
  <c r="AI38" i="21"/>
  <c r="AI37" i="21"/>
  <c r="AI36" i="21"/>
  <c r="AI35" i="21"/>
  <c r="AL35" i="21" s="1"/>
  <c r="AL34" i="21"/>
  <c r="AI34" i="21"/>
  <c r="AI33" i="21"/>
  <c r="AL33" i="21" s="1"/>
  <c r="AL32" i="21"/>
  <c r="AI32" i="21"/>
  <c r="AI31" i="21"/>
  <c r="AL31" i="21" s="1"/>
  <c r="AL30" i="21"/>
  <c r="AI30" i="21"/>
  <c r="AI29" i="21"/>
  <c r="AL29" i="21" s="1"/>
  <c r="AL28" i="21"/>
  <c r="AI28" i="21"/>
  <c r="AI27" i="21"/>
  <c r="AL27" i="21" s="1"/>
  <c r="AL26" i="21"/>
  <c r="AI26" i="21"/>
  <c r="AI25" i="21"/>
  <c r="AL25" i="21" s="1"/>
  <c r="AL24" i="21"/>
  <c r="AI24" i="21"/>
  <c r="AI23" i="21"/>
  <c r="AL23" i="21" s="1"/>
  <c r="AL22" i="21"/>
  <c r="AI22" i="21"/>
  <c r="AI21" i="21"/>
  <c r="AL21" i="21" s="1"/>
  <c r="AL20" i="21"/>
  <c r="AI20" i="21"/>
  <c r="AI19" i="21"/>
  <c r="AL19" i="21" s="1"/>
  <c r="AL18" i="21"/>
  <c r="AI18" i="21"/>
  <c r="AI17" i="21"/>
  <c r="AL17" i="21" s="1"/>
  <c r="AL16" i="21"/>
  <c r="AI16" i="21"/>
  <c r="AI15" i="21"/>
  <c r="AL15" i="21" s="1"/>
  <c r="AL14" i="21"/>
  <c r="AI14" i="21"/>
  <c r="AI13" i="21"/>
  <c r="AL13" i="21" s="1"/>
  <c r="AL12" i="21"/>
  <c r="AI12" i="21"/>
  <c r="AI11" i="21"/>
  <c r="AL11" i="21" s="1"/>
  <c r="AL10" i="21"/>
  <c r="AI10" i="21"/>
  <c r="AI9" i="21"/>
  <c r="AL9" i="21" s="1"/>
  <c r="AL8" i="21"/>
  <c r="AI8" i="21"/>
  <c r="AI7" i="21"/>
  <c r="AL7" i="21" s="1"/>
  <c r="AL6" i="21"/>
  <c r="AI6" i="21"/>
  <c r="AI5" i="21"/>
  <c r="AL5" i="21" s="1"/>
  <c r="AL4" i="21"/>
  <c r="AI4" i="21"/>
  <c r="AI32" i="7"/>
  <c r="AI35" i="7"/>
  <c r="AL35" i="7" s="1"/>
  <c r="AI12" i="7"/>
  <c r="AI33" i="7"/>
  <c r="AI9" i="7"/>
  <c r="AL9" i="7" s="1"/>
  <c r="AI4" i="7"/>
  <c r="AL4" i="7" s="1"/>
  <c r="AI7" i="7"/>
  <c r="AL7" i="7" s="1"/>
  <c r="AI10" i="7"/>
  <c r="AL10" i="7" s="1"/>
  <c r="AI11" i="7"/>
  <c r="AL11" i="7" s="1"/>
  <c r="AI36" i="7"/>
  <c r="AI27" i="7"/>
  <c r="AL27" i="7" s="1"/>
  <c r="AI30" i="7"/>
  <c r="AL30" i="7" s="1"/>
  <c r="AI37" i="7"/>
  <c r="AI5" i="7"/>
  <c r="AL5" i="7" s="1"/>
  <c r="AI6" i="7"/>
  <c r="AL6" i="7" s="1"/>
  <c r="AI38" i="7"/>
  <c r="AI34" i="7"/>
  <c r="AL34" i="7" s="1"/>
  <c r="AI14" i="7"/>
  <c r="AL14" i="7" s="1"/>
  <c r="AI39" i="7"/>
  <c r="AI13" i="7"/>
  <c r="AL13" i="7" s="1"/>
  <c r="AI40" i="7"/>
  <c r="AI15" i="7"/>
  <c r="AL15" i="7" s="1"/>
  <c r="AI17" i="7"/>
  <c r="AL17" i="7" s="1"/>
  <c r="AI18" i="7"/>
  <c r="AL18" i="7" s="1"/>
  <c r="AI16" i="7"/>
  <c r="AL16" i="7" s="1"/>
  <c r="AI28" i="7"/>
  <c r="AL28" i="7" s="1"/>
  <c r="AI26" i="7"/>
  <c r="AL26" i="7" s="1"/>
  <c r="AI31" i="7"/>
  <c r="AL31" i="7" s="1"/>
  <c r="AI19" i="7"/>
  <c r="AI20" i="7"/>
  <c r="AL20" i="7" s="1"/>
  <c r="AI21" i="7"/>
  <c r="AL21" i="7" s="1"/>
  <c r="AI29" i="7"/>
  <c r="AL29" i="7" s="1"/>
  <c r="AI22" i="7"/>
  <c r="AL22" i="7" s="1"/>
  <c r="AI23" i="7"/>
  <c r="AL23" i="7" s="1"/>
  <c r="AI25" i="7"/>
  <c r="AL25" i="7" s="1"/>
  <c r="AI24" i="7"/>
  <c r="AL24" i="7" s="1"/>
  <c r="AI8" i="7"/>
  <c r="AL8" i="7" s="1"/>
  <c r="AL33" i="7" l="1"/>
  <c r="AL19" i="7"/>
  <c r="AL32" i="7"/>
  <c r="AL12" i="7"/>
</calcChain>
</file>

<file path=xl/sharedStrings.xml><?xml version="1.0" encoding="utf-8"?>
<sst xmlns="http://schemas.openxmlformats.org/spreadsheetml/2006/main" count="1113" uniqueCount="143">
  <si>
    <t>Vehicle</t>
  </si>
  <si>
    <t>Club</t>
  </si>
  <si>
    <t>A</t>
  </si>
  <si>
    <t>Class Place</t>
  </si>
  <si>
    <t>B</t>
  </si>
  <si>
    <t>Driver Name</t>
  </si>
  <si>
    <t>FFCC</t>
  </si>
  <si>
    <t>No.</t>
  </si>
  <si>
    <t>Time</t>
  </si>
  <si>
    <t>Penalty</t>
  </si>
  <si>
    <t>Total</t>
  </si>
  <si>
    <t>Outright Place</t>
  </si>
  <si>
    <t>Vehicle Class</t>
  </si>
  <si>
    <t>Handicap Place</t>
  </si>
  <si>
    <t>Handicap Time</t>
  </si>
  <si>
    <t>Group5 Points</t>
  </si>
  <si>
    <t>F</t>
  </si>
  <si>
    <r>
      <t xml:space="preserve">Times shown </t>
    </r>
    <r>
      <rPr>
        <b/>
        <u/>
        <sz val="10"/>
        <rFont val="Arial"/>
        <family val="2"/>
      </rPr>
      <t>include</t>
    </r>
    <r>
      <rPr>
        <sz val="10"/>
        <rFont val="Arial"/>
        <family val="2"/>
      </rPr>
      <t xml:space="preserve"> penalties</t>
    </r>
  </si>
  <si>
    <t>DNS = Slowest (Clean)Time + 10 Seconds in class (or a similar class if no correct time for class).</t>
  </si>
  <si>
    <t>G (garage penalty) = + 5 Seconds     F (flag penalty) = + 5 Seconds</t>
  </si>
  <si>
    <t>WD (Including DNF or not stopping in Garage) = Faster of Slowest (Clean)Time + 5 Seconds or double fastest in class (or a similar class if no correct time for class).</t>
  </si>
  <si>
    <t>For Further Motorkhana Info, including sup regs, entry forms and results:</t>
  </si>
  <si>
    <t>Group 5 Web Page</t>
  </si>
  <si>
    <t>http://ffcc.com.au/group-5/</t>
  </si>
  <si>
    <t>Group5 Facebook Page</t>
  </si>
  <si>
    <t>https://www.facebook.com/group5vic/</t>
  </si>
  <si>
    <t>Victorian Motorkhana Website</t>
  </si>
  <si>
    <t>http://www.motorkhanavic.com.au</t>
  </si>
  <si>
    <t>Join the Facebook Victorian Motorkhana Group at…..</t>
  </si>
  <si>
    <t>https://www.facebook.com/groups/260324797429552/</t>
  </si>
  <si>
    <t>For the latest Motorkhana news by email contact Bill McCarthy…..</t>
  </si>
  <si>
    <t>mccarthy1140@bigpond.com</t>
  </si>
  <si>
    <t>For Further Motorsport Info:</t>
  </si>
  <si>
    <t>Nicholas Charrett</t>
  </si>
  <si>
    <t>Juniors &amp; Ladies total times for class results are calculated on the handicap times.</t>
  </si>
  <si>
    <t>C</t>
  </si>
  <si>
    <t>D</t>
  </si>
  <si>
    <t>Declan Webb</t>
  </si>
  <si>
    <t>E</t>
  </si>
  <si>
    <t>Sup regs and entry forms will be on the Group5 Webpage on the FFCC website listed below for further information</t>
  </si>
  <si>
    <t>J2</t>
  </si>
  <si>
    <t>J1</t>
  </si>
  <si>
    <t>DNS</t>
  </si>
  <si>
    <t>Thank you to all those who helped on the day who helped time on the day (especially those not from the host club) as well as set up and pack up.</t>
  </si>
  <si>
    <t>Check out the Motorsport Australia website at…..</t>
  </si>
  <si>
    <t>https://motorsport.org.au/</t>
  </si>
  <si>
    <t>Jeff Salmon</t>
  </si>
  <si>
    <t>Thank you to all competitors who helped the day run smoothly and allow us to run all tests and still finish early.</t>
  </si>
  <si>
    <t>Fiesta XR4</t>
  </si>
  <si>
    <t>L</t>
  </si>
  <si>
    <t>Fiesta</t>
  </si>
  <si>
    <t>GMSC</t>
  </si>
  <si>
    <t>WDCC</t>
  </si>
  <si>
    <t>James Ware (snr)</t>
  </si>
  <si>
    <t>James Ware (jnr)</t>
  </si>
  <si>
    <t>Toby Lanham</t>
  </si>
  <si>
    <t>Matty Webb</t>
  </si>
  <si>
    <t>Mini Clubman</t>
  </si>
  <si>
    <t>Darren Colgan</t>
  </si>
  <si>
    <t>WD</t>
  </si>
  <si>
    <t>TCCA</t>
  </si>
  <si>
    <t>Tony Russell</t>
  </si>
  <si>
    <t>FCCV</t>
  </si>
  <si>
    <t>David Batchelor</t>
  </si>
  <si>
    <t>G</t>
  </si>
  <si>
    <t xml:space="preserve">Any queries please contact the event directors Nick or Nicholas... </t>
  </si>
  <si>
    <t>Cassandra Charrett</t>
  </si>
  <si>
    <t>Nick Lanham</t>
  </si>
  <si>
    <t>Ben Broeks</t>
  </si>
  <si>
    <t>Ed Vivares</t>
  </si>
  <si>
    <t>Conspiracy Crew</t>
  </si>
  <si>
    <t>Adam Pass</t>
  </si>
  <si>
    <t>Crazy Square</t>
  </si>
  <si>
    <t>Plumb Crazy</t>
  </si>
  <si>
    <t>Trippple Loop</t>
  </si>
  <si>
    <t>Diamond Slalom</t>
  </si>
  <si>
    <t>Bill Freame</t>
  </si>
  <si>
    <t>Greg Colgan</t>
  </si>
  <si>
    <t>James Neilsen</t>
  </si>
  <si>
    <t>Paul Freame</t>
  </si>
  <si>
    <t>Mark Freame</t>
  </si>
  <si>
    <t>Dennis Huang</t>
  </si>
  <si>
    <t>Andre Aiuto</t>
  </si>
  <si>
    <t>Mitch Hanger</t>
  </si>
  <si>
    <t>Josh Danks</t>
  </si>
  <si>
    <t>Ben Driscoll</t>
  </si>
  <si>
    <t>Charlotte Dibb</t>
  </si>
  <si>
    <t>Fletcher Drisoll</t>
  </si>
  <si>
    <t>Sophie Dibb</t>
  </si>
  <si>
    <t>Rupert Fishers</t>
  </si>
  <si>
    <t>Driver Class</t>
  </si>
  <si>
    <t>Rd9  - FFCC / TCCA G5  Motorkhana  - Avalon - Sunday 3rd September      PROVISIONAL RESULTS</t>
  </si>
  <si>
    <t>Marisa Gangemi</t>
  </si>
  <si>
    <t>Abarth 500</t>
  </si>
  <si>
    <t>Michael Saunders</t>
  </si>
  <si>
    <t>Magnus Andersson</t>
  </si>
  <si>
    <t>L1</t>
  </si>
  <si>
    <r>
      <t>T</t>
    </r>
    <r>
      <rPr>
        <sz val="10"/>
        <rFont val="Arial"/>
        <family val="2"/>
      </rPr>
      <t>oyota Corolla AE94</t>
    </r>
  </si>
  <si>
    <t>Fiat Panda</t>
  </si>
  <si>
    <t>Toyota Corolla</t>
  </si>
  <si>
    <t>VMCI</t>
  </si>
  <si>
    <t>Leyland Mini</t>
  </si>
  <si>
    <t>Micheal Dibb</t>
  </si>
  <si>
    <t>Hyandal Exel</t>
  </si>
  <si>
    <t>Holden Commodore SSV</t>
  </si>
  <si>
    <t>Mazda 3</t>
  </si>
  <si>
    <t>Nelson Li</t>
  </si>
  <si>
    <t>Subaru BRZ</t>
  </si>
  <si>
    <t>Subaru Impreza WRX</t>
  </si>
  <si>
    <t>Ford Fiesta</t>
  </si>
  <si>
    <t>Lincoln Woolley</t>
  </si>
  <si>
    <t>Honda Jazz</t>
  </si>
  <si>
    <t>TCCAV</t>
  </si>
  <si>
    <t>Subaru STI</t>
  </si>
  <si>
    <t>Toyota Celica</t>
  </si>
  <si>
    <t>Craig Edwards</t>
  </si>
  <si>
    <t>Mitsubitshi</t>
  </si>
  <si>
    <t>HAC</t>
  </si>
  <si>
    <t>Subaru Special</t>
  </si>
  <si>
    <t>Toyta Corolla</t>
  </si>
  <si>
    <t>Toyota Pased RS</t>
  </si>
  <si>
    <t>Fiat Punto</t>
  </si>
  <si>
    <t>Mazda MX-5</t>
  </si>
  <si>
    <t>MX5</t>
  </si>
  <si>
    <t>PIARC</t>
  </si>
  <si>
    <t>Nissan Pulsar</t>
  </si>
  <si>
    <t>BMW e36</t>
  </si>
  <si>
    <t>Manoeuvring</t>
  </si>
  <si>
    <t>Noughts &amp; Crosses</t>
  </si>
  <si>
    <t>Double Kidney</t>
  </si>
  <si>
    <t>Mirrored Noughts &amp; Crosses</t>
  </si>
  <si>
    <t>Shortstop</t>
  </si>
  <si>
    <t>Spiro Slalom</t>
  </si>
  <si>
    <t>Short Turn</t>
  </si>
  <si>
    <t>Reverse Spiro Slalom</t>
  </si>
  <si>
    <t>Rocket</t>
  </si>
  <si>
    <t>Opposite Garages</t>
  </si>
  <si>
    <t>Stephen Lanham</t>
  </si>
  <si>
    <t>FF</t>
  </si>
  <si>
    <t>FFF</t>
  </si>
  <si>
    <t>DNF</t>
  </si>
  <si>
    <t>The next VMC event scheduled for 2023 will be a Sunday Motorkhana on the 17th of September at Mount Gambier run by SEAC.  Supp Regs are available on the Victorian Motorkhana and Khanacross Facebook Group....</t>
  </si>
  <si>
    <t>The next Group 5 Non Speed event scheduled for 2023 will be Rd10 and will be a Sunday dirt motorkhana on 29th October run by PAC at Pakenham. Supp Regs are available on the webpage / facebook....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</si>
</sst>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1" x14ac:knownFonts="1">
    <font>
      <sz val="10"/>
      <name val="Arial"/>
    </font>
    <font>
      <sz val="10"/>
      <name val="Arial"/>
      <family val="2"/>
    </font>
    <font>
      <sz val="15"/>
      <name val="Arial"/>
      <family val="2"/>
    </font>
    <font>
      <sz val="15"/>
      <name val="Arial"/>
      <family val="2"/>
    </font>
    <font>
      <sz val="10"/>
      <name val="Arial"/>
      <family val="2"/>
    </font>
    <font>
      <sz val="10"/>
      <name val="Arial"/>
      <family val="2"/>
    </font>
    <font>
      <sz val="12"/>
      <name val="Arial"/>
      <family val="2"/>
    </font>
    <font>
      <sz val="10"/>
      <name val="Arial"/>
      <family val="2"/>
    </font>
    <font>
      <sz val="11"/>
      <name val="Arial"/>
      <family val="2"/>
    </font>
    <font>
      <b/>
      <sz val="11"/>
      <name val="Arial"/>
      <family val="2"/>
    </font>
    <font>
      <b/>
      <sz val="12"/>
      <name val="Arial"/>
      <family val="2"/>
    </font>
    <font>
      <i/>
      <sz val="11"/>
      <name val="Arial"/>
      <family val="2"/>
    </font>
    <font>
      <i/>
      <sz val="8"/>
      <name val="Arial"/>
      <family val="2"/>
    </font>
    <font>
      <b/>
      <sz val="24"/>
      <name val="Arial"/>
      <family val="2"/>
    </font>
    <font>
      <b/>
      <u/>
      <sz val="10"/>
      <name val="Arial"/>
      <family val="2"/>
    </font>
    <font>
      <b/>
      <sz val="10"/>
      <name val="Arial"/>
      <family val="2"/>
    </font>
    <font>
      <u/>
      <sz val="10"/>
      <color indexed="12"/>
      <name val="Arial"/>
      <family val="2"/>
    </font>
    <font>
      <b/>
      <sz val="15"/>
      <name val="Arial"/>
      <family val="2"/>
    </font>
    <font>
      <b/>
      <u/>
      <sz val="10"/>
      <color indexed="12"/>
      <name val="Arial"/>
      <family val="2"/>
    </font>
    <font>
      <b/>
      <sz val="14"/>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top style="medium">
        <color auto="1"/>
      </top>
      <bottom style="hair">
        <color auto="1"/>
      </bottom>
      <diagonal/>
    </border>
    <border>
      <left/>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n">
        <color indexed="64"/>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medium">
        <color indexed="64"/>
      </left>
      <right/>
      <top/>
      <bottom/>
      <diagonal/>
    </border>
    <border>
      <left style="medium">
        <color indexed="64"/>
      </left>
      <right style="medium">
        <color indexed="64"/>
      </right>
      <top/>
      <bottom/>
      <diagonal/>
    </border>
    <border>
      <left style="thin">
        <color auto="1"/>
      </left>
      <right style="hair">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hair">
        <color auto="1"/>
      </right>
      <top style="medium">
        <color auto="1"/>
      </top>
      <bottom style="hair">
        <color auto="1"/>
      </bottom>
      <diagonal/>
    </border>
    <border>
      <left style="medium">
        <color indexed="64"/>
      </left>
      <right style="medium">
        <color indexed="64"/>
      </right>
      <top style="hair">
        <color auto="1"/>
      </top>
      <bottom style="medium">
        <color indexed="64"/>
      </bottom>
      <diagonal/>
    </border>
    <border>
      <left/>
      <right style="medium">
        <color indexed="64"/>
      </right>
      <top/>
      <bottom/>
      <diagonal/>
    </border>
    <border>
      <left style="medium">
        <color auto="1"/>
      </left>
      <right style="thin">
        <color auto="1"/>
      </right>
      <top style="medium">
        <color auto="1"/>
      </top>
      <bottom style="hair">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indexed="64"/>
      </right>
      <top style="hair">
        <color auto="1"/>
      </top>
      <bottom style="medium">
        <color auto="1"/>
      </bottom>
      <diagonal/>
    </border>
    <border>
      <left/>
      <right/>
      <top style="hair">
        <color auto="1"/>
      </top>
      <bottom style="medium">
        <color auto="1"/>
      </bottom>
      <diagonal/>
    </border>
    <border>
      <left style="thin">
        <color indexed="64"/>
      </left>
      <right style="thin">
        <color indexed="64"/>
      </right>
      <top style="hair">
        <color auto="1"/>
      </top>
      <bottom style="medium">
        <color auto="1"/>
      </bottom>
      <diagonal/>
    </border>
    <border>
      <left style="thin">
        <color indexed="64"/>
      </left>
      <right/>
      <top style="hair">
        <color auto="1"/>
      </top>
      <bottom style="medium">
        <color auto="1"/>
      </bottom>
      <diagonal/>
    </border>
    <border>
      <left style="medium">
        <color indexed="64"/>
      </left>
      <right/>
      <top style="hair">
        <color auto="1"/>
      </top>
      <bottom style="medium">
        <color auto="1"/>
      </bottom>
      <diagonal/>
    </border>
    <border>
      <left/>
      <right style="thin">
        <color indexed="64"/>
      </right>
      <top style="hair">
        <color auto="1"/>
      </top>
      <bottom style="medium">
        <color auto="1"/>
      </bottom>
      <diagonal/>
    </border>
    <border>
      <left style="medium">
        <color auto="1"/>
      </left>
      <right style="thin">
        <color auto="1"/>
      </right>
      <top style="hair">
        <color auto="1"/>
      </top>
      <bottom style="medium">
        <color auto="1"/>
      </bottom>
      <diagonal/>
    </border>
    <border>
      <left style="medium">
        <color auto="1"/>
      </left>
      <right style="hair">
        <color auto="1"/>
      </right>
      <top style="hair">
        <color auto="1"/>
      </top>
      <bottom style="medium">
        <color auto="1"/>
      </bottom>
      <diagonal/>
    </border>
  </borders>
  <cellStyleXfs count="2">
    <xf numFmtId="0" fontId="0" fillId="0" borderId="0"/>
    <xf numFmtId="0" fontId="16" fillId="0" borderId="0" applyNumberFormat="0" applyFill="0" applyBorder="0" applyAlignment="0" applyProtection="0">
      <alignment vertical="top"/>
      <protection locked="0"/>
    </xf>
  </cellStyleXfs>
  <cellXfs count="107">
    <xf numFmtId="0" fontId="0" fillId="0" borderId="0" xfId="0"/>
    <xf numFmtId="0" fontId="16" fillId="0" borderId="0" xfId="1" applyFill="1" applyBorder="1" applyAlignment="1" applyProtection="1">
      <alignment horizontal="left"/>
    </xf>
    <xf numFmtId="0" fontId="1" fillId="0" borderId="0" xfId="0" applyFont="1" applyFill="1" applyAlignment="1">
      <alignment horizontal="center"/>
    </xf>
    <xf numFmtId="0" fontId="3" fillId="0" borderId="0" xfId="0" applyFont="1" applyFill="1" applyAlignment="1">
      <alignment horizontal="center"/>
    </xf>
    <xf numFmtId="0" fontId="15" fillId="0" borderId="17" xfId="0" applyFont="1" applyFill="1" applyBorder="1" applyAlignment="1">
      <alignment horizontal="center"/>
    </xf>
    <xf numFmtId="0" fontId="15" fillId="0" borderId="18" xfId="0" applyFont="1" applyFill="1" applyBorder="1" applyAlignment="1">
      <alignment horizontal="center"/>
    </xf>
    <xf numFmtId="0" fontId="0" fillId="0" borderId="19" xfId="0" applyFill="1" applyBorder="1" applyAlignment="1">
      <alignment horizontal="center"/>
    </xf>
    <xf numFmtId="0" fontId="19" fillId="0" borderId="15" xfId="0" applyFont="1" applyFill="1" applyBorder="1" applyAlignment="1">
      <alignment horizontal="left"/>
    </xf>
    <xf numFmtId="0" fontId="8" fillId="0" borderId="5" xfId="0" applyFont="1" applyFill="1" applyBorder="1" applyAlignment="1">
      <alignment horizontal="center"/>
    </xf>
    <xf numFmtId="43" fontId="8" fillId="0" borderId="12" xfId="0" applyNumberFormat="1" applyFont="1" applyFill="1" applyBorder="1" applyAlignment="1">
      <alignment horizontal="center" vertical="center"/>
    </xf>
    <xf numFmtId="43" fontId="8" fillId="0" borderId="11" xfId="0" applyNumberFormat="1" applyFont="1" applyFill="1" applyBorder="1" applyAlignment="1">
      <alignment horizontal="center" vertical="center"/>
    </xf>
    <xf numFmtId="43" fontId="8" fillId="0" borderId="13"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15" fillId="0" borderId="20" xfId="0" applyFont="1" applyFill="1" applyBorder="1" applyAlignment="1">
      <alignment horizontal="center"/>
    </xf>
    <xf numFmtId="0" fontId="15" fillId="0" borderId="21" xfId="0" applyFont="1" applyFill="1" applyBorder="1" applyAlignment="1">
      <alignment horizontal="center"/>
    </xf>
    <xf numFmtId="0" fontId="0" fillId="0" borderId="22" xfId="0" applyFill="1" applyBorder="1" applyAlignment="1">
      <alignment horizontal="center"/>
    </xf>
    <xf numFmtId="0" fontId="20" fillId="0" borderId="16" xfId="0" applyFont="1" applyFill="1" applyBorder="1" applyAlignment="1">
      <alignment horizontal="left"/>
    </xf>
    <xf numFmtId="0" fontId="8" fillId="0" borderId="8" xfId="0" applyFont="1" applyFill="1" applyBorder="1" applyAlignment="1">
      <alignment horizontal="center"/>
    </xf>
    <xf numFmtId="43" fontId="8" fillId="0" borderId="6" xfId="0" applyNumberFormat="1" applyFont="1" applyFill="1" applyBorder="1" applyAlignment="1">
      <alignment horizontal="center" vertical="center"/>
    </xf>
    <xf numFmtId="43" fontId="8" fillId="0" borderId="7" xfId="0" applyNumberFormat="1" applyFont="1" applyFill="1" applyBorder="1" applyAlignment="1">
      <alignment horizontal="center" vertical="center"/>
    </xf>
    <xf numFmtId="43" fontId="8" fillId="0" borderId="9" xfId="0" applyNumberFormat="1" applyFont="1" applyFill="1" applyBorder="1" applyAlignment="1">
      <alignment horizontal="center" vertical="center"/>
    </xf>
    <xf numFmtId="0" fontId="8" fillId="0" borderId="10" xfId="0" applyFont="1" applyFill="1" applyBorder="1" applyAlignment="1">
      <alignment horizontal="center" vertical="center"/>
    </xf>
    <xf numFmtId="43" fontId="11" fillId="0" borderId="10" xfId="0" applyNumberFormat="1" applyFont="1" applyFill="1" applyBorder="1" applyAlignment="1">
      <alignment horizontal="center" vertical="center"/>
    </xf>
    <xf numFmtId="0" fontId="9" fillId="0" borderId="20" xfId="0" applyFont="1" applyFill="1" applyBorder="1" applyAlignment="1">
      <alignment horizontal="center"/>
    </xf>
    <xf numFmtId="0" fontId="9" fillId="0" borderId="21" xfId="0" applyFont="1" applyFill="1" applyBorder="1" applyAlignment="1">
      <alignment horizontal="center"/>
    </xf>
    <xf numFmtId="0" fontId="8" fillId="0" borderId="0" xfId="0" applyFont="1" applyFill="1" applyAlignment="1">
      <alignment horizontal="center"/>
    </xf>
    <xf numFmtId="0" fontId="8" fillId="0" borderId="0" xfId="0" applyFont="1" applyFill="1" applyAlignment="1">
      <alignment horizontal="center" vertical="center"/>
    </xf>
    <xf numFmtId="0" fontId="4" fillId="0" borderId="0" xfId="0" applyFont="1" applyFill="1" applyAlignment="1">
      <alignment horizontal="left"/>
    </xf>
    <xf numFmtId="0" fontId="7" fillId="0" borderId="0" xfId="0" applyFont="1" applyFill="1" applyAlignment="1">
      <alignment horizontal="center"/>
    </xf>
    <xf numFmtId="0" fontId="4" fillId="0" borderId="0" xfId="0" applyFont="1" applyFill="1" applyAlignment="1">
      <alignment horizontal="center"/>
    </xf>
    <xf numFmtId="0" fontId="4" fillId="0" borderId="0" xfId="0" applyFont="1" applyFill="1"/>
    <xf numFmtId="0" fontId="15" fillId="0" borderId="0" xfId="0" applyFont="1" applyFill="1" applyAlignment="1">
      <alignment horizontal="left"/>
    </xf>
    <xf numFmtId="0" fontId="15" fillId="0" borderId="0" xfId="0" applyFont="1" applyFill="1" applyAlignment="1">
      <alignment horizontal="center"/>
    </xf>
    <xf numFmtId="0" fontId="17" fillId="0" borderId="0" xfId="0" applyFont="1" applyFill="1" applyAlignment="1">
      <alignment horizontal="center"/>
    </xf>
    <xf numFmtId="0" fontId="9" fillId="0" borderId="0" xfId="0" applyFont="1" applyFill="1" applyAlignment="1">
      <alignment horizontal="center"/>
    </xf>
    <xf numFmtId="0" fontId="1" fillId="0" borderId="0" xfId="0" applyFont="1" applyFill="1" applyAlignment="1">
      <alignment horizontal="left"/>
    </xf>
    <xf numFmtId="0" fontId="14" fillId="0" borderId="0" xfId="0" applyFont="1" applyFill="1" applyAlignment="1">
      <alignment horizontal="left"/>
    </xf>
    <xf numFmtId="0" fontId="18" fillId="0" borderId="0" xfId="1" applyFont="1" applyFill="1" applyBorder="1" applyAlignment="1" applyProtection="1">
      <alignment horizontal="left"/>
    </xf>
    <xf numFmtId="0" fontId="5" fillId="0" borderId="0" xfId="0" applyFont="1" applyFill="1" applyAlignment="1">
      <alignment horizontal="center"/>
    </xf>
    <xf numFmtId="0" fontId="3"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8" fillId="0" borderId="26" xfId="0" applyFont="1" applyFill="1" applyBorder="1" applyAlignment="1">
      <alignment horizontal="center" vertical="center"/>
    </xf>
    <xf numFmtId="43" fontId="11" fillId="0" borderId="14" xfId="0" applyNumberFormat="1" applyFont="1" applyFill="1" applyBorder="1" applyAlignment="1">
      <alignment horizontal="center" vertical="center"/>
    </xf>
    <xf numFmtId="0" fontId="8" fillId="0" borderId="28" xfId="0" applyFont="1" applyFill="1" applyBorder="1" applyAlignment="1">
      <alignment horizontal="center" vertical="center"/>
    </xf>
    <xf numFmtId="0" fontId="1" fillId="0" borderId="0" xfId="0" applyFont="1" applyFill="1" applyAlignment="1">
      <alignment horizontal="center"/>
    </xf>
    <xf numFmtId="0" fontId="4" fillId="0" borderId="0" xfId="0" applyFont="1" applyFill="1" applyAlignment="1">
      <alignment horizontal="center"/>
    </xf>
    <xf numFmtId="0" fontId="16" fillId="0" borderId="0" xfId="1" applyFill="1" applyBorder="1" applyAlignment="1" applyProtection="1">
      <alignment horizontal="left"/>
    </xf>
    <xf numFmtId="0" fontId="4" fillId="0" borderId="0" xfId="0" applyFont="1" applyFill="1" applyAlignment="1">
      <alignment horizontal="center"/>
    </xf>
    <xf numFmtId="0" fontId="16" fillId="0" borderId="0" xfId="1" applyFill="1" applyBorder="1" applyAlignment="1" applyProtection="1">
      <alignment horizontal="left"/>
    </xf>
    <xf numFmtId="0" fontId="10"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0" xfId="0" applyFont="1" applyFill="1" applyAlignment="1">
      <alignment horizontal="center"/>
    </xf>
    <xf numFmtId="0" fontId="13" fillId="0" borderId="3" xfId="0" applyFont="1" applyFill="1" applyBorder="1" applyAlignment="1">
      <alignment horizont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43" fontId="8" fillId="0" borderId="15" xfId="0" applyNumberFormat="1" applyFont="1" applyFill="1" applyBorder="1" applyAlignment="1">
      <alignment horizontal="center" vertical="center"/>
    </xf>
    <xf numFmtId="43" fontId="8" fillId="0" borderId="16" xfId="0" applyNumberFormat="1" applyFont="1" applyFill="1" applyBorder="1" applyAlignment="1">
      <alignment horizontal="center" vertical="center"/>
    </xf>
    <xf numFmtId="0" fontId="20" fillId="0" borderId="15" xfId="0" applyFont="1" applyFill="1" applyBorder="1" applyAlignment="1">
      <alignment horizontal="left"/>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5" fillId="0" borderId="25" xfId="0" applyFont="1" applyFill="1" applyBorder="1" applyAlignment="1">
      <alignment horizontal="center"/>
    </xf>
    <xf numFmtId="0" fontId="8" fillId="0" borderId="9" xfId="0" applyFont="1" applyFill="1" applyBorder="1" applyAlignment="1">
      <alignment horizontal="center"/>
    </xf>
    <xf numFmtId="0" fontId="1" fillId="0" borderId="9" xfId="0" applyFont="1" applyFill="1" applyBorder="1" applyAlignment="1">
      <alignment horizontal="center"/>
    </xf>
    <xf numFmtId="0" fontId="1" fillId="0" borderId="8" xfId="0" applyFont="1" applyFill="1" applyBorder="1" applyAlignment="1">
      <alignment horizontal="center"/>
    </xf>
    <xf numFmtId="43" fontId="8"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0" fontId="9" fillId="0" borderId="25" xfId="0" applyFont="1" applyFill="1" applyBorder="1" applyAlignment="1">
      <alignment horizontal="center"/>
    </xf>
    <xf numFmtId="0" fontId="15" fillId="0" borderId="27" xfId="0" applyFont="1" applyFill="1" applyBorder="1" applyAlignment="1">
      <alignment horizontal="center"/>
    </xf>
    <xf numFmtId="0" fontId="8" fillId="0" borderId="13" xfId="0" applyFont="1" applyFill="1" applyBorder="1" applyAlignment="1">
      <alignment horizontal="center"/>
    </xf>
    <xf numFmtId="43" fontId="8" fillId="0" borderId="14" xfId="0" applyNumberFormat="1" applyFont="1" applyFill="1" applyBorder="1" applyAlignment="1">
      <alignment horizontal="center" vertical="center"/>
    </xf>
    <xf numFmtId="2" fontId="8" fillId="0" borderId="14" xfId="0" applyNumberFormat="1" applyFont="1" applyFill="1" applyBorder="1" applyAlignment="1">
      <alignment horizontal="center" vertical="center"/>
    </xf>
    <xf numFmtId="0" fontId="8" fillId="0" borderId="30" xfId="0" applyFont="1" applyFill="1" applyBorder="1" applyAlignment="1">
      <alignment horizontal="center" vertical="center"/>
    </xf>
    <xf numFmtId="0" fontId="15" fillId="0" borderId="31" xfId="0" applyFont="1" applyFill="1" applyBorder="1" applyAlignment="1">
      <alignment horizontal="center"/>
    </xf>
    <xf numFmtId="0" fontId="15" fillId="0" borderId="32" xfId="0" applyFont="1" applyFill="1" applyBorder="1" applyAlignment="1">
      <alignment horizontal="center"/>
    </xf>
    <xf numFmtId="0" fontId="0" fillId="0" borderId="33" xfId="0" applyFill="1" applyBorder="1" applyAlignment="1">
      <alignment horizontal="center"/>
    </xf>
    <xf numFmtId="0" fontId="20" fillId="0" borderId="34" xfId="0" applyFont="1" applyFill="1" applyBorder="1" applyAlignment="1">
      <alignment horizontal="left"/>
    </xf>
    <xf numFmtId="0" fontId="8" fillId="0" borderId="35" xfId="0" applyFont="1" applyFill="1" applyBorder="1" applyAlignment="1">
      <alignment horizontal="center"/>
    </xf>
    <xf numFmtId="0" fontId="8" fillId="0" borderId="36" xfId="0" applyFont="1" applyFill="1" applyBorder="1" applyAlignment="1">
      <alignment horizontal="center"/>
    </xf>
    <xf numFmtId="43" fontId="8" fillId="0" borderId="37" xfId="0" applyNumberFormat="1" applyFont="1" applyFill="1" applyBorder="1" applyAlignment="1">
      <alignment horizontal="center" vertical="center"/>
    </xf>
    <xf numFmtId="43" fontId="8" fillId="0" borderId="38" xfId="0" applyNumberFormat="1" applyFont="1" applyFill="1" applyBorder="1" applyAlignment="1">
      <alignment horizontal="center" vertical="center"/>
    </xf>
    <xf numFmtId="43" fontId="8" fillId="0" borderId="36" xfId="0" applyNumberFormat="1" applyFont="1" applyFill="1" applyBorder="1" applyAlignment="1">
      <alignment horizontal="center" vertical="center"/>
    </xf>
    <xf numFmtId="43" fontId="8" fillId="0" borderId="34" xfId="0" applyNumberFormat="1" applyFont="1" applyFill="1" applyBorder="1" applyAlignment="1">
      <alignment horizontal="center" vertical="center"/>
    </xf>
    <xf numFmtId="43" fontId="8" fillId="0" borderId="28" xfId="0" applyNumberFormat="1" applyFont="1" applyFill="1" applyBorder="1" applyAlignment="1">
      <alignment horizontal="center" vertical="center"/>
    </xf>
    <xf numFmtId="2" fontId="8" fillId="0" borderId="28" xfId="0" applyNumberFormat="1" applyFont="1" applyFill="1" applyBorder="1" applyAlignment="1">
      <alignment horizontal="center" vertical="center"/>
    </xf>
    <xf numFmtId="0" fontId="8" fillId="0" borderId="39" xfId="0" applyFont="1" applyFill="1" applyBorder="1" applyAlignment="1">
      <alignment horizontal="center" vertical="center"/>
    </xf>
    <xf numFmtId="0" fontId="9" fillId="0" borderId="27" xfId="0" applyFont="1" applyFill="1" applyBorder="1" applyAlignment="1">
      <alignment horizontal="center"/>
    </xf>
    <xf numFmtId="0" fontId="9" fillId="0" borderId="18" xfId="0" applyFont="1" applyFill="1" applyBorder="1" applyAlignment="1">
      <alignment horizontal="center"/>
    </xf>
    <xf numFmtId="0" fontId="1" fillId="0" borderId="35" xfId="0" applyFont="1" applyFill="1" applyBorder="1" applyAlignment="1">
      <alignment horizontal="center"/>
    </xf>
    <xf numFmtId="0" fontId="1" fillId="0" borderId="36" xfId="0" applyFont="1" applyFill="1" applyBorder="1" applyAlignment="1">
      <alignment horizontal="center"/>
    </xf>
    <xf numFmtId="0" fontId="9" fillId="0" borderId="32" xfId="0" applyFont="1" applyFill="1" applyBorder="1" applyAlignment="1">
      <alignment horizontal="center"/>
    </xf>
    <xf numFmtId="0" fontId="3" fillId="2" borderId="0" xfId="0" applyFont="1" applyFill="1" applyAlignment="1">
      <alignment horizontal="center"/>
    </xf>
    <xf numFmtId="43" fontId="11" fillId="0" borderId="28" xfId="0" applyNumberFormat="1" applyFont="1" applyFill="1" applyBorder="1" applyAlignment="1">
      <alignment horizontal="center" vertical="center"/>
    </xf>
    <xf numFmtId="43" fontId="11" fillId="0" borderId="9" xfId="0" applyNumberFormat="1" applyFont="1" applyFill="1" applyBorder="1" applyAlignment="1">
      <alignment horizontal="center" vertical="center"/>
    </xf>
    <xf numFmtId="43" fontId="11" fillId="0" borderId="6" xfId="0" applyNumberFormat="1" applyFont="1" applyFill="1" applyBorder="1" applyAlignment="1">
      <alignment horizontal="center" vertical="center"/>
    </xf>
    <xf numFmtId="43" fontId="11" fillId="0" borderId="13" xfId="0" applyNumberFormat="1" applyFont="1" applyFill="1" applyBorder="1" applyAlignment="1">
      <alignment horizontal="center" vertical="center"/>
    </xf>
    <xf numFmtId="43" fontId="11" fillId="0" borderId="36" xfId="0" applyNumberFormat="1" applyFont="1" applyFill="1" applyBorder="1" applyAlignment="1">
      <alignment horizontal="center" vertical="center"/>
    </xf>
    <xf numFmtId="43" fontId="11" fillId="0" borderId="16" xfId="0" applyNumberFormat="1" applyFont="1" applyFill="1" applyBorder="1" applyAlignment="1">
      <alignment horizontal="center" vertical="center"/>
    </xf>
    <xf numFmtId="43" fontId="11" fillId="0" borderId="15" xfId="0" applyNumberFormat="1" applyFont="1" applyFill="1" applyBorder="1" applyAlignment="1">
      <alignment horizontal="center" vertical="center"/>
    </xf>
    <xf numFmtId="0" fontId="15" fillId="0" borderId="40"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54</xdr:row>
      <xdr:rowOff>0</xdr:rowOff>
    </xdr:from>
    <xdr:to>
      <xdr:col>1</xdr:col>
      <xdr:colOff>0</xdr:colOff>
      <xdr:row>54</xdr:row>
      <xdr:rowOff>0</xdr:rowOff>
    </xdr:to>
    <xdr:grpSp>
      <xdr:nvGrpSpPr>
        <xdr:cNvPr id="2" name="Group 7">
          <a:extLst>
            <a:ext uri="{FF2B5EF4-FFF2-40B4-BE49-F238E27FC236}">
              <a16:creationId xmlns:a16="http://schemas.microsoft.com/office/drawing/2014/main" xmlns="" id="{00000000-0008-0000-0000-000002000000}"/>
            </a:ext>
          </a:extLst>
        </xdr:cNvPr>
        <xdr:cNvGrpSpPr>
          <a:grpSpLocks/>
        </xdr:cNvGrpSpPr>
      </xdr:nvGrpSpPr>
      <xdr:grpSpPr bwMode="auto">
        <a:xfrm>
          <a:off x="603250" y="14843125"/>
          <a:ext cx="0" cy="0"/>
          <a:chOff x="1968" y="912"/>
          <a:chExt cx="240" cy="576"/>
        </a:xfrm>
      </xdr:grpSpPr>
      <xdr:sp macro="" textlink="">
        <xdr:nvSpPr>
          <xdr:cNvPr id="3" name="Line 8">
            <a:extLst>
              <a:ext uri="{FF2B5EF4-FFF2-40B4-BE49-F238E27FC236}">
                <a16:creationId xmlns:a16="http://schemas.microsoft.com/office/drawing/2014/main" xmlns=""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a16="http://schemas.microsoft.com/office/drawing/2014/main" xmlns=""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12</xdr:col>
      <xdr:colOff>264583</xdr:colOff>
      <xdr:row>0</xdr:row>
      <xdr:rowOff>109425</xdr:rowOff>
    </xdr:from>
    <xdr:to>
      <xdr:col>17</xdr:col>
      <xdr:colOff>349249</xdr:colOff>
      <xdr:row>0</xdr:row>
      <xdr:rowOff>859592</xdr:rowOff>
    </xdr:to>
    <xdr:pic>
      <xdr:nvPicPr>
        <xdr:cNvPr id="5" name="Picture 39">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82666" y="109425"/>
          <a:ext cx="2677583" cy="75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53</xdr:row>
      <xdr:rowOff>0</xdr:rowOff>
    </xdr:from>
    <xdr:to>
      <xdr:col>1</xdr:col>
      <xdr:colOff>0</xdr:colOff>
      <xdr:row>53</xdr:row>
      <xdr:rowOff>0</xdr:rowOff>
    </xdr:to>
    <xdr:grpSp>
      <xdr:nvGrpSpPr>
        <xdr:cNvPr id="7" name="Group 17">
          <a:extLst>
            <a:ext uri="{FF2B5EF4-FFF2-40B4-BE49-F238E27FC236}">
              <a16:creationId xmlns:a16="http://schemas.microsoft.com/office/drawing/2014/main" xmlns="" id="{00000000-0008-0000-0000-000007000000}"/>
            </a:ext>
          </a:extLst>
        </xdr:cNvPr>
        <xdr:cNvGrpSpPr>
          <a:grpSpLocks/>
        </xdr:cNvGrpSpPr>
      </xdr:nvGrpSpPr>
      <xdr:grpSpPr bwMode="auto">
        <a:xfrm>
          <a:off x="603250" y="14605000"/>
          <a:ext cx="0" cy="0"/>
          <a:chOff x="1968" y="912"/>
          <a:chExt cx="240" cy="576"/>
        </a:xfrm>
      </xdr:grpSpPr>
      <xdr:sp macro="" textlink="">
        <xdr:nvSpPr>
          <xdr:cNvPr id="8" name="Line 18">
            <a:extLst>
              <a:ext uri="{FF2B5EF4-FFF2-40B4-BE49-F238E27FC236}">
                <a16:creationId xmlns:a16="http://schemas.microsoft.com/office/drawing/2014/main" xmlns=""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AutoShape 19">
            <a:extLst>
              <a:ext uri="{FF2B5EF4-FFF2-40B4-BE49-F238E27FC236}">
                <a16:creationId xmlns:a16="http://schemas.microsoft.com/office/drawing/2014/main" xmlns=""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53</xdr:row>
      <xdr:rowOff>0</xdr:rowOff>
    </xdr:from>
    <xdr:to>
      <xdr:col>1</xdr:col>
      <xdr:colOff>0</xdr:colOff>
      <xdr:row>53</xdr:row>
      <xdr:rowOff>0</xdr:rowOff>
    </xdr:to>
    <xdr:grpSp>
      <xdr:nvGrpSpPr>
        <xdr:cNvPr id="10" name="Group 17">
          <a:extLst>
            <a:ext uri="{FF2B5EF4-FFF2-40B4-BE49-F238E27FC236}">
              <a16:creationId xmlns:a16="http://schemas.microsoft.com/office/drawing/2014/main" xmlns="" id="{00000000-0008-0000-0000-00000A000000}"/>
            </a:ext>
          </a:extLst>
        </xdr:cNvPr>
        <xdr:cNvGrpSpPr>
          <a:grpSpLocks/>
        </xdr:cNvGrpSpPr>
      </xdr:nvGrpSpPr>
      <xdr:grpSpPr bwMode="auto">
        <a:xfrm>
          <a:off x="603250" y="14605000"/>
          <a:ext cx="0" cy="0"/>
          <a:chOff x="1968" y="912"/>
          <a:chExt cx="240" cy="576"/>
        </a:xfrm>
      </xdr:grpSpPr>
      <xdr:sp macro="" textlink="">
        <xdr:nvSpPr>
          <xdr:cNvPr id="11" name="Line 18">
            <a:extLst>
              <a:ext uri="{FF2B5EF4-FFF2-40B4-BE49-F238E27FC236}">
                <a16:creationId xmlns:a16="http://schemas.microsoft.com/office/drawing/2014/main" xmlns=""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 name="AutoShape 19">
            <a:extLst>
              <a:ext uri="{FF2B5EF4-FFF2-40B4-BE49-F238E27FC236}">
                <a16:creationId xmlns:a16="http://schemas.microsoft.com/office/drawing/2014/main" xmlns=""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0</xdr:col>
      <xdr:colOff>90487</xdr:colOff>
      <xdr:row>0</xdr:row>
      <xdr:rowOff>254794</xdr:rowOff>
    </xdr:from>
    <xdr:to>
      <xdr:col>3</xdr:col>
      <xdr:colOff>1143000</xdr:colOff>
      <xdr:row>0</xdr:row>
      <xdr:rowOff>931099</xdr:rowOff>
    </xdr:to>
    <xdr:pic>
      <xdr:nvPicPr>
        <xdr:cNvPr id="14" name="Picture 10" descr="FFCC -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 y="254794"/>
          <a:ext cx="2778919" cy="676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476250</xdr:colOff>
      <xdr:row>0</xdr:row>
      <xdr:rowOff>183357</xdr:rowOff>
    </xdr:from>
    <xdr:to>
      <xdr:col>39</xdr:col>
      <xdr:colOff>566155</xdr:colOff>
      <xdr:row>0</xdr:row>
      <xdr:rowOff>1036284</xdr:rowOff>
    </xdr:to>
    <xdr:pic>
      <xdr:nvPicPr>
        <xdr:cNvPr id="16"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133344" y="183357"/>
          <a:ext cx="2780717" cy="852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54</xdr:row>
      <xdr:rowOff>0</xdr:rowOff>
    </xdr:from>
    <xdr:to>
      <xdr:col>1</xdr:col>
      <xdr:colOff>0</xdr:colOff>
      <xdr:row>54</xdr:row>
      <xdr:rowOff>0</xdr:rowOff>
    </xdr:to>
    <xdr:grpSp>
      <xdr:nvGrpSpPr>
        <xdr:cNvPr id="2" name="Group 7">
          <a:extLst>
            <a:ext uri="{FF2B5EF4-FFF2-40B4-BE49-F238E27FC236}">
              <a16:creationId xmlns:a16="http://schemas.microsoft.com/office/drawing/2014/main" xmlns="" id="{00000000-0008-0000-0000-000002000000}"/>
            </a:ext>
          </a:extLst>
        </xdr:cNvPr>
        <xdr:cNvGrpSpPr>
          <a:grpSpLocks/>
        </xdr:cNvGrpSpPr>
      </xdr:nvGrpSpPr>
      <xdr:grpSpPr bwMode="auto">
        <a:xfrm>
          <a:off x="607391" y="14591196"/>
          <a:ext cx="0" cy="0"/>
          <a:chOff x="1968" y="912"/>
          <a:chExt cx="240" cy="576"/>
        </a:xfrm>
      </xdr:grpSpPr>
      <xdr:sp macro="" textlink="">
        <xdr:nvSpPr>
          <xdr:cNvPr id="3" name="Line 8">
            <a:extLst>
              <a:ext uri="{FF2B5EF4-FFF2-40B4-BE49-F238E27FC236}">
                <a16:creationId xmlns:a16="http://schemas.microsoft.com/office/drawing/2014/main" xmlns=""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a16="http://schemas.microsoft.com/office/drawing/2014/main" xmlns=""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12</xdr:col>
      <xdr:colOff>264583</xdr:colOff>
      <xdr:row>0</xdr:row>
      <xdr:rowOff>109425</xdr:rowOff>
    </xdr:from>
    <xdr:to>
      <xdr:col>17</xdr:col>
      <xdr:colOff>349249</xdr:colOff>
      <xdr:row>0</xdr:row>
      <xdr:rowOff>859592</xdr:rowOff>
    </xdr:to>
    <xdr:pic>
      <xdr:nvPicPr>
        <xdr:cNvPr id="5" name="Picture 39">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9533" y="109425"/>
          <a:ext cx="2970741" cy="75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53</xdr:row>
      <xdr:rowOff>0</xdr:rowOff>
    </xdr:from>
    <xdr:to>
      <xdr:col>1</xdr:col>
      <xdr:colOff>0</xdr:colOff>
      <xdr:row>53</xdr:row>
      <xdr:rowOff>0</xdr:rowOff>
    </xdr:to>
    <xdr:grpSp>
      <xdr:nvGrpSpPr>
        <xdr:cNvPr id="6" name="Group 17">
          <a:extLst>
            <a:ext uri="{FF2B5EF4-FFF2-40B4-BE49-F238E27FC236}">
              <a16:creationId xmlns:a16="http://schemas.microsoft.com/office/drawing/2014/main" xmlns="" id="{00000000-0008-0000-0000-000007000000}"/>
            </a:ext>
          </a:extLst>
        </xdr:cNvPr>
        <xdr:cNvGrpSpPr>
          <a:grpSpLocks/>
        </xdr:cNvGrpSpPr>
      </xdr:nvGrpSpPr>
      <xdr:grpSpPr bwMode="auto">
        <a:xfrm>
          <a:off x="607391" y="14356522"/>
          <a:ext cx="0" cy="0"/>
          <a:chOff x="1968" y="912"/>
          <a:chExt cx="240" cy="576"/>
        </a:xfrm>
      </xdr:grpSpPr>
      <xdr:sp macro="" textlink="">
        <xdr:nvSpPr>
          <xdr:cNvPr id="7" name="Line 18">
            <a:extLst>
              <a:ext uri="{FF2B5EF4-FFF2-40B4-BE49-F238E27FC236}">
                <a16:creationId xmlns:a16="http://schemas.microsoft.com/office/drawing/2014/main" xmlns=""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utoShape 19">
            <a:extLst>
              <a:ext uri="{FF2B5EF4-FFF2-40B4-BE49-F238E27FC236}">
                <a16:creationId xmlns:a16="http://schemas.microsoft.com/office/drawing/2014/main" xmlns=""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53</xdr:row>
      <xdr:rowOff>0</xdr:rowOff>
    </xdr:from>
    <xdr:to>
      <xdr:col>1</xdr:col>
      <xdr:colOff>0</xdr:colOff>
      <xdr:row>53</xdr:row>
      <xdr:rowOff>0</xdr:rowOff>
    </xdr:to>
    <xdr:grpSp>
      <xdr:nvGrpSpPr>
        <xdr:cNvPr id="9" name="Group 17">
          <a:extLst>
            <a:ext uri="{FF2B5EF4-FFF2-40B4-BE49-F238E27FC236}">
              <a16:creationId xmlns:a16="http://schemas.microsoft.com/office/drawing/2014/main" xmlns="" id="{00000000-0008-0000-0000-00000A000000}"/>
            </a:ext>
          </a:extLst>
        </xdr:cNvPr>
        <xdr:cNvGrpSpPr>
          <a:grpSpLocks/>
        </xdr:cNvGrpSpPr>
      </xdr:nvGrpSpPr>
      <xdr:grpSpPr bwMode="auto">
        <a:xfrm>
          <a:off x="607391" y="14356522"/>
          <a:ext cx="0" cy="0"/>
          <a:chOff x="1968" y="912"/>
          <a:chExt cx="240" cy="576"/>
        </a:xfrm>
      </xdr:grpSpPr>
      <xdr:sp macro="" textlink="">
        <xdr:nvSpPr>
          <xdr:cNvPr id="10" name="Line 18">
            <a:extLst>
              <a:ext uri="{FF2B5EF4-FFF2-40B4-BE49-F238E27FC236}">
                <a16:creationId xmlns:a16="http://schemas.microsoft.com/office/drawing/2014/main" xmlns=""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AutoShape 19">
            <a:extLst>
              <a:ext uri="{FF2B5EF4-FFF2-40B4-BE49-F238E27FC236}">
                <a16:creationId xmlns:a16="http://schemas.microsoft.com/office/drawing/2014/main" xmlns=""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0</xdr:col>
      <xdr:colOff>90487</xdr:colOff>
      <xdr:row>0</xdr:row>
      <xdr:rowOff>254794</xdr:rowOff>
    </xdr:from>
    <xdr:to>
      <xdr:col>3</xdr:col>
      <xdr:colOff>1143000</xdr:colOff>
      <xdr:row>0</xdr:row>
      <xdr:rowOff>931099</xdr:rowOff>
    </xdr:to>
    <xdr:pic>
      <xdr:nvPicPr>
        <xdr:cNvPr id="12" name="Picture 10" descr="FFCC -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 y="254794"/>
          <a:ext cx="2786063" cy="676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476250</xdr:colOff>
      <xdr:row>0</xdr:row>
      <xdr:rowOff>183357</xdr:rowOff>
    </xdr:from>
    <xdr:to>
      <xdr:col>39</xdr:col>
      <xdr:colOff>566155</xdr:colOff>
      <xdr:row>0</xdr:row>
      <xdr:rowOff>1036284</xdr:rowOff>
    </xdr:to>
    <xdr:pic>
      <xdr:nvPicPr>
        <xdr:cNvPr id="13"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183850" y="183357"/>
          <a:ext cx="2785480" cy="852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54</xdr:row>
      <xdr:rowOff>0</xdr:rowOff>
    </xdr:from>
    <xdr:to>
      <xdr:col>1</xdr:col>
      <xdr:colOff>0</xdr:colOff>
      <xdr:row>54</xdr:row>
      <xdr:rowOff>0</xdr:rowOff>
    </xdr:to>
    <xdr:grpSp>
      <xdr:nvGrpSpPr>
        <xdr:cNvPr id="2" name="Group 7">
          <a:extLst>
            <a:ext uri="{FF2B5EF4-FFF2-40B4-BE49-F238E27FC236}">
              <a16:creationId xmlns:a16="http://schemas.microsoft.com/office/drawing/2014/main" xmlns="" id="{00000000-0008-0000-0000-000002000000}"/>
            </a:ext>
          </a:extLst>
        </xdr:cNvPr>
        <xdr:cNvGrpSpPr>
          <a:grpSpLocks/>
        </xdr:cNvGrpSpPr>
      </xdr:nvGrpSpPr>
      <xdr:grpSpPr bwMode="auto">
        <a:xfrm>
          <a:off x="607391" y="14591196"/>
          <a:ext cx="0" cy="0"/>
          <a:chOff x="1968" y="912"/>
          <a:chExt cx="240" cy="576"/>
        </a:xfrm>
      </xdr:grpSpPr>
      <xdr:sp macro="" textlink="">
        <xdr:nvSpPr>
          <xdr:cNvPr id="3" name="Line 8">
            <a:extLst>
              <a:ext uri="{FF2B5EF4-FFF2-40B4-BE49-F238E27FC236}">
                <a16:creationId xmlns:a16="http://schemas.microsoft.com/office/drawing/2014/main" xmlns="" id="{00000000-0008-0000-0000-000003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AutoShape 9">
            <a:extLst>
              <a:ext uri="{FF2B5EF4-FFF2-40B4-BE49-F238E27FC236}">
                <a16:creationId xmlns:a16="http://schemas.microsoft.com/office/drawing/2014/main" xmlns="" id="{00000000-0008-0000-0000-000004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12</xdr:col>
      <xdr:colOff>264583</xdr:colOff>
      <xdr:row>0</xdr:row>
      <xdr:rowOff>109425</xdr:rowOff>
    </xdr:from>
    <xdr:to>
      <xdr:col>17</xdr:col>
      <xdr:colOff>349249</xdr:colOff>
      <xdr:row>0</xdr:row>
      <xdr:rowOff>859592</xdr:rowOff>
    </xdr:to>
    <xdr:pic>
      <xdr:nvPicPr>
        <xdr:cNvPr id="5" name="Picture 39">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9533" y="109425"/>
          <a:ext cx="2970741" cy="7501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53</xdr:row>
      <xdr:rowOff>0</xdr:rowOff>
    </xdr:from>
    <xdr:to>
      <xdr:col>1</xdr:col>
      <xdr:colOff>0</xdr:colOff>
      <xdr:row>53</xdr:row>
      <xdr:rowOff>0</xdr:rowOff>
    </xdr:to>
    <xdr:grpSp>
      <xdr:nvGrpSpPr>
        <xdr:cNvPr id="6" name="Group 17">
          <a:extLst>
            <a:ext uri="{FF2B5EF4-FFF2-40B4-BE49-F238E27FC236}">
              <a16:creationId xmlns:a16="http://schemas.microsoft.com/office/drawing/2014/main" xmlns="" id="{00000000-0008-0000-0000-000007000000}"/>
            </a:ext>
          </a:extLst>
        </xdr:cNvPr>
        <xdr:cNvGrpSpPr>
          <a:grpSpLocks/>
        </xdr:cNvGrpSpPr>
      </xdr:nvGrpSpPr>
      <xdr:grpSpPr bwMode="auto">
        <a:xfrm>
          <a:off x="607391" y="14356522"/>
          <a:ext cx="0" cy="0"/>
          <a:chOff x="1968" y="912"/>
          <a:chExt cx="240" cy="576"/>
        </a:xfrm>
      </xdr:grpSpPr>
      <xdr:sp macro="" textlink="">
        <xdr:nvSpPr>
          <xdr:cNvPr id="7" name="Line 18">
            <a:extLst>
              <a:ext uri="{FF2B5EF4-FFF2-40B4-BE49-F238E27FC236}">
                <a16:creationId xmlns:a16="http://schemas.microsoft.com/office/drawing/2014/main" xmlns="" id="{00000000-0008-0000-0000-000008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AutoShape 19">
            <a:extLst>
              <a:ext uri="{FF2B5EF4-FFF2-40B4-BE49-F238E27FC236}">
                <a16:creationId xmlns:a16="http://schemas.microsoft.com/office/drawing/2014/main" xmlns="" id="{00000000-0008-0000-0000-000009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1</xdr:col>
      <xdr:colOff>0</xdr:colOff>
      <xdr:row>53</xdr:row>
      <xdr:rowOff>0</xdr:rowOff>
    </xdr:from>
    <xdr:to>
      <xdr:col>1</xdr:col>
      <xdr:colOff>0</xdr:colOff>
      <xdr:row>53</xdr:row>
      <xdr:rowOff>0</xdr:rowOff>
    </xdr:to>
    <xdr:grpSp>
      <xdr:nvGrpSpPr>
        <xdr:cNvPr id="9" name="Group 17">
          <a:extLst>
            <a:ext uri="{FF2B5EF4-FFF2-40B4-BE49-F238E27FC236}">
              <a16:creationId xmlns:a16="http://schemas.microsoft.com/office/drawing/2014/main" xmlns="" id="{00000000-0008-0000-0000-00000A000000}"/>
            </a:ext>
          </a:extLst>
        </xdr:cNvPr>
        <xdr:cNvGrpSpPr>
          <a:grpSpLocks/>
        </xdr:cNvGrpSpPr>
      </xdr:nvGrpSpPr>
      <xdr:grpSpPr bwMode="auto">
        <a:xfrm>
          <a:off x="607391" y="14356522"/>
          <a:ext cx="0" cy="0"/>
          <a:chOff x="1968" y="912"/>
          <a:chExt cx="240" cy="576"/>
        </a:xfrm>
      </xdr:grpSpPr>
      <xdr:sp macro="" textlink="">
        <xdr:nvSpPr>
          <xdr:cNvPr id="10" name="Line 18">
            <a:extLst>
              <a:ext uri="{FF2B5EF4-FFF2-40B4-BE49-F238E27FC236}">
                <a16:creationId xmlns:a16="http://schemas.microsoft.com/office/drawing/2014/main" xmlns="" id="{00000000-0008-0000-0000-00000B000000}"/>
              </a:ext>
            </a:extLst>
          </xdr:cNvPr>
          <xdr:cNvSpPr>
            <a:spLocks noChangeShapeType="1"/>
          </xdr:cNvSpPr>
        </xdr:nvSpPr>
        <xdr:spPr bwMode="auto">
          <a:xfrm>
            <a:off x="1968" y="912"/>
            <a:ext cx="0" cy="57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AutoShape 19">
            <a:extLst>
              <a:ext uri="{FF2B5EF4-FFF2-40B4-BE49-F238E27FC236}">
                <a16:creationId xmlns:a16="http://schemas.microsoft.com/office/drawing/2014/main" xmlns="" id="{00000000-0008-0000-0000-00000C000000}"/>
              </a:ext>
            </a:extLst>
          </xdr:cNvPr>
          <xdr:cNvSpPr>
            <a:spLocks noChangeArrowheads="1"/>
          </xdr:cNvSpPr>
        </xdr:nvSpPr>
        <xdr:spPr bwMode="auto">
          <a:xfrm rot="5400000">
            <a:off x="2016" y="864"/>
            <a:ext cx="144" cy="240"/>
          </a:xfrm>
          <a:prstGeom prst="triangle">
            <a:avLst>
              <a:gd name="adj" fmla="val 50000"/>
            </a:avLst>
          </a:prstGeom>
          <a:solidFill>
            <a:srgbClr xmlns:mc="http://schemas.openxmlformats.org/markup-compatibility/2006" xmlns:a14="http://schemas.microsoft.com/office/drawing/2010/main" val="FF9900" mc:Ignorable="a14" a14:legacySpreadsheetColorIndex="52"/>
          </a:solidFill>
          <a:ln w="9525">
            <a:solidFill>
              <a:srgbClr val="000000"/>
            </a:solidFill>
            <a:miter lim="800000"/>
            <a:headEnd/>
            <a:tailEnd/>
          </a:ln>
        </xdr:spPr>
      </xdr:sp>
    </xdr:grpSp>
    <xdr:clientData/>
  </xdr:twoCellAnchor>
  <xdr:twoCellAnchor>
    <xdr:from>
      <xdr:col>0</xdr:col>
      <xdr:colOff>90487</xdr:colOff>
      <xdr:row>0</xdr:row>
      <xdr:rowOff>254794</xdr:rowOff>
    </xdr:from>
    <xdr:to>
      <xdr:col>3</xdr:col>
      <xdr:colOff>1143000</xdr:colOff>
      <xdr:row>0</xdr:row>
      <xdr:rowOff>931099</xdr:rowOff>
    </xdr:to>
    <xdr:pic>
      <xdr:nvPicPr>
        <xdr:cNvPr id="12" name="Picture 10" descr="FFCC - 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 y="254794"/>
          <a:ext cx="2786063" cy="6763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476250</xdr:colOff>
      <xdr:row>0</xdr:row>
      <xdr:rowOff>183357</xdr:rowOff>
    </xdr:from>
    <xdr:to>
      <xdr:col>39</xdr:col>
      <xdr:colOff>566155</xdr:colOff>
      <xdr:row>0</xdr:row>
      <xdr:rowOff>1036284</xdr:rowOff>
    </xdr:to>
    <xdr:pic>
      <xdr:nvPicPr>
        <xdr:cNvPr id="13" name="Pictur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183850" y="183357"/>
          <a:ext cx="2785480" cy="852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1.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1.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2.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2.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facebook.com/groups/260324797429552/" TargetMode="External"/><Relationship Id="rId7" Type="http://schemas.openxmlformats.org/officeDocument/2006/relationships/drawing" Target="../drawings/drawing3.xml"/><Relationship Id="rId2" Type="http://schemas.openxmlformats.org/officeDocument/2006/relationships/hyperlink" Target="https://motorsport.org.au/" TargetMode="External"/><Relationship Id="rId1" Type="http://schemas.openxmlformats.org/officeDocument/2006/relationships/hyperlink" Target="http://www.motorkhanavic.com.au/" TargetMode="External"/><Relationship Id="rId6" Type="http://schemas.openxmlformats.org/officeDocument/2006/relationships/printerSettings" Target="../printerSettings/printerSettings3.bin"/><Relationship Id="rId5" Type="http://schemas.openxmlformats.org/officeDocument/2006/relationships/hyperlink" Target="http://ffcc.com.au/group-5/" TargetMode="External"/><Relationship Id="rId4" Type="http://schemas.openxmlformats.org/officeDocument/2006/relationships/hyperlink" Target="mailto:mccarthy1140@bigpon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9"/>
  <sheetViews>
    <sheetView tabSelected="1" zoomScale="60" zoomScaleNormal="60" workbookViewId="0">
      <pane ySplit="3" topLeftCell="A4" activePane="bottomLeft" state="frozen"/>
      <selection pane="bottomLeft" activeCell="A4" sqref="A4"/>
    </sheetView>
  </sheetViews>
  <sheetFormatPr defaultColWidth="9.140625" defaultRowHeight="14.25" x14ac:dyDescent="0.2"/>
  <cols>
    <col min="1" max="1" width="9.140625" style="38"/>
    <col min="2" max="2" width="9.28515625" style="38" customWidth="1"/>
    <col min="3" max="3" width="7.5703125" style="38" customWidth="1"/>
    <col min="4" max="4" width="21.5703125" style="42" customWidth="1"/>
    <col min="5" max="5" width="14.5703125" style="38" customWidth="1"/>
    <col min="6" max="6" width="22.28515625" style="38" customWidth="1"/>
    <col min="7" max="7" width="10.42578125" style="38" customWidth="1"/>
    <col min="8" max="8" width="7.7109375" style="38" customWidth="1"/>
    <col min="9" max="9" width="8.85546875" style="38" customWidth="1"/>
    <col min="10" max="10" width="7.7109375" style="38" customWidth="1"/>
    <col min="11" max="11" width="10" style="38" customWidth="1"/>
    <col min="12" max="12" width="7.7109375" style="38" customWidth="1"/>
    <col min="13" max="13" width="9" style="38" customWidth="1"/>
    <col min="14" max="14" width="7.7109375" style="38" customWidth="1"/>
    <col min="15" max="15" width="9.42578125" style="38" customWidth="1"/>
    <col min="16" max="16" width="7.7109375" style="38" customWidth="1"/>
    <col min="17" max="17" width="9.42578125" style="38" bestFit="1" customWidth="1"/>
    <col min="18" max="18" width="7.5703125" style="38" customWidth="1"/>
    <col min="19" max="19" width="9" style="38" customWidth="1"/>
    <col min="20" max="20" width="7.7109375" style="38" customWidth="1"/>
    <col min="21" max="21" width="10.140625" style="38" customWidth="1"/>
    <col min="22" max="22" width="7.7109375" style="38" customWidth="1"/>
    <col min="23" max="23" width="9.85546875" style="38" customWidth="1"/>
    <col min="24" max="24" width="7.7109375" style="38" customWidth="1"/>
    <col min="25" max="25" width="9.85546875" style="38" customWidth="1"/>
    <col min="26" max="26" width="7.7109375" style="38" customWidth="1"/>
    <col min="27" max="27" width="9.85546875" style="38" customWidth="1"/>
    <col min="28" max="28" width="7.7109375" style="38" customWidth="1"/>
    <col min="29" max="29" width="9.85546875" style="38" customWidth="1"/>
    <col min="30" max="30" width="7.7109375" style="38" customWidth="1"/>
    <col min="31" max="31" width="10.5703125" style="38" customWidth="1"/>
    <col min="32" max="32" width="7.7109375" style="38" customWidth="1"/>
    <col min="33" max="33" width="9.85546875" style="38" customWidth="1"/>
    <col min="34" max="34" width="7.7109375" style="38" customWidth="1"/>
    <col min="35" max="35" width="12.140625" style="38" bestFit="1" customWidth="1"/>
    <col min="36" max="36" width="7.7109375" style="25" customWidth="1"/>
    <col min="37" max="37" width="9.85546875" style="38" customWidth="1"/>
    <col min="38" max="38" width="11.85546875" style="38" customWidth="1"/>
    <col min="39" max="39" width="11" style="38" customWidth="1"/>
    <col min="40" max="16384" width="9.140625" style="38"/>
  </cols>
  <sheetData>
    <row r="1" spans="1:40" s="2" customFormat="1" ht="99.75" customHeight="1" thickBot="1" x14ac:dyDescent="0.45">
      <c r="A1" s="55" t="s">
        <v>91</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row>
    <row r="2" spans="1:40" s="3" customFormat="1" ht="45" customHeight="1" x14ac:dyDescent="0.25">
      <c r="A2" s="53" t="s">
        <v>12</v>
      </c>
      <c r="B2" s="56" t="s">
        <v>90</v>
      </c>
      <c r="C2" s="57" t="s">
        <v>7</v>
      </c>
      <c r="D2" s="53" t="s">
        <v>5</v>
      </c>
      <c r="E2" s="53" t="s">
        <v>1</v>
      </c>
      <c r="F2" s="53" t="s">
        <v>0</v>
      </c>
      <c r="G2" s="53" t="s">
        <v>127</v>
      </c>
      <c r="H2" s="53"/>
      <c r="I2" s="53" t="s">
        <v>128</v>
      </c>
      <c r="J2" s="53"/>
      <c r="K2" s="53" t="s">
        <v>74</v>
      </c>
      <c r="L2" s="53"/>
      <c r="M2" s="53" t="s">
        <v>129</v>
      </c>
      <c r="N2" s="53"/>
      <c r="O2" s="53" t="s">
        <v>75</v>
      </c>
      <c r="P2" s="53"/>
      <c r="Q2" s="53" t="s">
        <v>130</v>
      </c>
      <c r="R2" s="53"/>
      <c r="S2" s="53" t="s">
        <v>131</v>
      </c>
      <c r="T2" s="53"/>
      <c r="U2" s="53" t="s">
        <v>132</v>
      </c>
      <c r="V2" s="53"/>
      <c r="W2" s="53" t="s">
        <v>133</v>
      </c>
      <c r="X2" s="53"/>
      <c r="Y2" s="53" t="s">
        <v>134</v>
      </c>
      <c r="Z2" s="53"/>
      <c r="AA2" s="53" t="s">
        <v>73</v>
      </c>
      <c r="AB2" s="53"/>
      <c r="AC2" s="53" t="s">
        <v>135</v>
      </c>
      <c r="AD2" s="53"/>
      <c r="AE2" s="53" t="s">
        <v>72</v>
      </c>
      <c r="AF2" s="53"/>
      <c r="AG2" s="53" t="s">
        <v>136</v>
      </c>
      <c r="AH2" s="53"/>
      <c r="AI2" s="51" t="s">
        <v>10</v>
      </c>
      <c r="AJ2" s="52" t="s">
        <v>3</v>
      </c>
      <c r="AK2" s="53" t="s">
        <v>11</v>
      </c>
      <c r="AL2" s="53" t="s">
        <v>14</v>
      </c>
      <c r="AM2" s="53" t="s">
        <v>13</v>
      </c>
      <c r="AN2" s="53" t="s">
        <v>15</v>
      </c>
    </row>
    <row r="3" spans="1:40" s="3" customFormat="1" ht="19.5" thickBot="1" x14ac:dyDescent="0.3">
      <c r="A3" s="61"/>
      <c r="B3" s="62"/>
      <c r="C3" s="63"/>
      <c r="D3" s="61"/>
      <c r="E3" s="61"/>
      <c r="F3" s="61"/>
      <c r="G3" s="64" t="s">
        <v>8</v>
      </c>
      <c r="H3" s="65" t="s">
        <v>9</v>
      </c>
      <c r="I3" s="64" t="s">
        <v>8</v>
      </c>
      <c r="J3" s="65" t="s">
        <v>9</v>
      </c>
      <c r="K3" s="64" t="s">
        <v>8</v>
      </c>
      <c r="L3" s="65" t="s">
        <v>9</v>
      </c>
      <c r="M3" s="64" t="s">
        <v>8</v>
      </c>
      <c r="N3" s="65" t="s">
        <v>9</v>
      </c>
      <c r="O3" s="64" t="s">
        <v>8</v>
      </c>
      <c r="P3" s="65" t="s">
        <v>9</v>
      </c>
      <c r="Q3" s="64" t="s">
        <v>8</v>
      </c>
      <c r="R3" s="65" t="s">
        <v>9</v>
      </c>
      <c r="S3" s="64" t="s">
        <v>8</v>
      </c>
      <c r="T3" s="65" t="s">
        <v>9</v>
      </c>
      <c r="U3" s="64" t="s">
        <v>8</v>
      </c>
      <c r="V3" s="65" t="s">
        <v>9</v>
      </c>
      <c r="W3" s="64" t="s">
        <v>8</v>
      </c>
      <c r="X3" s="65" t="s">
        <v>9</v>
      </c>
      <c r="Y3" s="64" t="s">
        <v>8</v>
      </c>
      <c r="Z3" s="65" t="s">
        <v>9</v>
      </c>
      <c r="AA3" s="64" t="s">
        <v>8</v>
      </c>
      <c r="AB3" s="65" t="s">
        <v>9</v>
      </c>
      <c r="AC3" s="64" t="s">
        <v>8</v>
      </c>
      <c r="AD3" s="65" t="s">
        <v>9</v>
      </c>
      <c r="AE3" s="64" t="s">
        <v>8</v>
      </c>
      <c r="AF3" s="65" t="s">
        <v>9</v>
      </c>
      <c r="AG3" s="64" t="s">
        <v>8</v>
      </c>
      <c r="AH3" s="65" t="s">
        <v>9</v>
      </c>
      <c r="AI3" s="66"/>
      <c r="AJ3" s="67"/>
      <c r="AK3" s="61"/>
      <c r="AL3" s="61"/>
      <c r="AM3" s="61"/>
      <c r="AN3" s="61"/>
    </row>
    <row r="4" spans="1:40" s="3" customFormat="1" ht="20.100000000000001" customHeight="1" x14ac:dyDescent="0.3">
      <c r="A4" s="75" t="s">
        <v>2</v>
      </c>
      <c r="B4" s="5" t="s">
        <v>2</v>
      </c>
      <c r="C4" s="6">
        <v>7</v>
      </c>
      <c r="D4" s="7" t="s">
        <v>56</v>
      </c>
      <c r="E4" s="8" t="s">
        <v>100</v>
      </c>
      <c r="F4" s="76" t="s">
        <v>57</v>
      </c>
      <c r="G4" s="9">
        <v>27.9</v>
      </c>
      <c r="H4" s="10"/>
      <c r="I4" s="11">
        <v>24.2</v>
      </c>
      <c r="J4" s="10"/>
      <c r="K4" s="11">
        <v>41.37</v>
      </c>
      <c r="L4" s="10"/>
      <c r="M4" s="11">
        <v>27.97</v>
      </c>
      <c r="N4" s="10"/>
      <c r="O4" s="11">
        <v>31.72</v>
      </c>
      <c r="P4" s="10"/>
      <c r="Q4" s="11">
        <v>23.91</v>
      </c>
      <c r="R4" s="10"/>
      <c r="S4" s="11">
        <v>3.32</v>
      </c>
      <c r="T4" s="10"/>
      <c r="U4" s="11">
        <v>24.21</v>
      </c>
      <c r="V4" s="10"/>
      <c r="W4" s="11">
        <v>13.61</v>
      </c>
      <c r="X4" s="10" t="s">
        <v>64</v>
      </c>
      <c r="Y4" s="11">
        <v>49.97</v>
      </c>
      <c r="Z4" s="10"/>
      <c r="AA4" s="11">
        <v>21.74</v>
      </c>
      <c r="AB4" s="10"/>
      <c r="AC4" s="11">
        <v>20.57</v>
      </c>
      <c r="AD4" s="10"/>
      <c r="AE4" s="58">
        <v>17.95</v>
      </c>
      <c r="AF4" s="58"/>
      <c r="AG4" s="11">
        <v>26.14</v>
      </c>
      <c r="AH4" s="10"/>
      <c r="AI4" s="77">
        <f>SUM(G4:AH4)</f>
        <v>354.57999999999993</v>
      </c>
      <c r="AJ4" s="12">
        <v>1</v>
      </c>
      <c r="AK4" s="12">
        <v>4</v>
      </c>
      <c r="AL4" s="78">
        <f>AI4*0.95</f>
        <v>336.85099999999994</v>
      </c>
      <c r="AM4" s="12">
        <v>4</v>
      </c>
      <c r="AN4" s="79">
        <v>9</v>
      </c>
    </row>
    <row r="5" spans="1:40" s="3" customFormat="1" ht="20.100000000000001" customHeight="1" x14ac:dyDescent="0.3">
      <c r="A5" s="68" t="s">
        <v>2</v>
      </c>
      <c r="B5" s="14" t="s">
        <v>2</v>
      </c>
      <c r="C5" s="15">
        <v>15</v>
      </c>
      <c r="D5" s="16" t="s">
        <v>53</v>
      </c>
      <c r="E5" s="17" t="s">
        <v>6</v>
      </c>
      <c r="F5" s="69" t="s">
        <v>109</v>
      </c>
      <c r="G5" s="18">
        <v>30.13</v>
      </c>
      <c r="H5" s="19"/>
      <c r="I5" s="20">
        <v>26.22</v>
      </c>
      <c r="J5" s="19"/>
      <c r="K5" s="20">
        <v>44.69</v>
      </c>
      <c r="L5" s="19"/>
      <c r="M5" s="20">
        <v>30.63</v>
      </c>
      <c r="N5" s="19"/>
      <c r="O5" s="20">
        <v>25.88</v>
      </c>
      <c r="P5" s="19"/>
      <c r="Q5" s="20">
        <v>27.21</v>
      </c>
      <c r="R5" s="19"/>
      <c r="S5" s="20">
        <v>4.7</v>
      </c>
      <c r="T5" s="19"/>
      <c r="U5" s="20">
        <v>25.02</v>
      </c>
      <c r="V5" s="19"/>
      <c r="W5" s="20">
        <v>10.87</v>
      </c>
      <c r="X5" s="19"/>
      <c r="Y5" s="20">
        <v>35.909999999999997</v>
      </c>
      <c r="Z5" s="19"/>
      <c r="AA5" s="20">
        <v>24.17</v>
      </c>
      <c r="AB5" s="19"/>
      <c r="AC5" s="20">
        <v>21.06</v>
      </c>
      <c r="AD5" s="19"/>
      <c r="AE5" s="59">
        <v>18.53</v>
      </c>
      <c r="AF5" s="59"/>
      <c r="AG5" s="20">
        <v>31.31</v>
      </c>
      <c r="AH5" s="19"/>
      <c r="AI5" s="72">
        <f>SUM(G5:AH5)</f>
        <v>356.33</v>
      </c>
      <c r="AJ5" s="21">
        <v>2</v>
      </c>
      <c r="AK5" s="21">
        <v>5</v>
      </c>
      <c r="AL5" s="73">
        <f>AI5*0.95</f>
        <v>338.51349999999996</v>
      </c>
      <c r="AM5" s="21">
        <v>5</v>
      </c>
      <c r="AN5" s="43">
        <v>6</v>
      </c>
    </row>
    <row r="6" spans="1:40" s="3" customFormat="1" ht="20.100000000000001" customHeight="1" x14ac:dyDescent="0.3">
      <c r="A6" s="68" t="s">
        <v>2</v>
      </c>
      <c r="B6" s="14" t="s">
        <v>2</v>
      </c>
      <c r="C6" s="15">
        <v>16</v>
      </c>
      <c r="D6" s="16" t="s">
        <v>78</v>
      </c>
      <c r="E6" s="17" t="s">
        <v>100</v>
      </c>
      <c r="F6" s="69" t="s">
        <v>101</v>
      </c>
      <c r="G6" s="18">
        <v>29.55</v>
      </c>
      <c r="H6" s="19"/>
      <c r="I6" s="20">
        <v>26.67</v>
      </c>
      <c r="J6" s="19"/>
      <c r="K6" s="20">
        <v>43.77</v>
      </c>
      <c r="L6" s="19"/>
      <c r="M6" s="20">
        <v>27.61</v>
      </c>
      <c r="N6" s="19"/>
      <c r="O6" s="20">
        <v>25.76</v>
      </c>
      <c r="P6" s="19"/>
      <c r="Q6" s="20">
        <v>26.59</v>
      </c>
      <c r="R6" s="19"/>
      <c r="S6" s="20">
        <v>5.29</v>
      </c>
      <c r="T6" s="19"/>
      <c r="U6" s="20">
        <v>25.65</v>
      </c>
      <c r="V6" s="19"/>
      <c r="W6" s="20">
        <v>11.41</v>
      </c>
      <c r="X6" s="19"/>
      <c r="Y6" s="20">
        <v>39.020000000000003</v>
      </c>
      <c r="Z6" s="19"/>
      <c r="AA6" s="20">
        <v>23.27</v>
      </c>
      <c r="AB6" s="19"/>
      <c r="AC6" s="20">
        <v>21.98</v>
      </c>
      <c r="AD6" s="19"/>
      <c r="AE6" s="59">
        <v>18.39</v>
      </c>
      <c r="AF6" s="59"/>
      <c r="AG6" s="20">
        <v>32.840000000000003</v>
      </c>
      <c r="AH6" s="19"/>
      <c r="AI6" s="72">
        <f>SUM(G6:AH6)</f>
        <v>357.79999999999995</v>
      </c>
      <c r="AJ6" s="21">
        <v>3</v>
      </c>
      <c r="AK6" s="21">
        <v>6</v>
      </c>
      <c r="AL6" s="73">
        <f>AI6*0.95</f>
        <v>339.90999999999997</v>
      </c>
      <c r="AM6" s="21">
        <v>7</v>
      </c>
      <c r="AN6" s="43">
        <v>4</v>
      </c>
    </row>
    <row r="7" spans="1:40" s="3" customFormat="1" ht="20.100000000000001" customHeight="1" x14ac:dyDescent="0.3">
      <c r="A7" s="68" t="s">
        <v>2</v>
      </c>
      <c r="B7" s="14" t="s">
        <v>2</v>
      </c>
      <c r="C7" s="15">
        <v>8</v>
      </c>
      <c r="D7" s="16" t="s">
        <v>33</v>
      </c>
      <c r="E7" s="17" t="s">
        <v>6</v>
      </c>
      <c r="F7" s="69" t="s">
        <v>48</v>
      </c>
      <c r="G7" s="18">
        <v>28.68</v>
      </c>
      <c r="H7" s="19"/>
      <c r="I7" s="20">
        <v>26.46</v>
      </c>
      <c r="J7" s="19"/>
      <c r="K7" s="20">
        <v>44.37</v>
      </c>
      <c r="L7" s="19"/>
      <c r="M7" s="20">
        <v>29.59</v>
      </c>
      <c r="N7" s="19"/>
      <c r="O7" s="20">
        <v>25.85</v>
      </c>
      <c r="P7" s="19"/>
      <c r="Q7" s="20">
        <v>26.96</v>
      </c>
      <c r="R7" s="19"/>
      <c r="S7" s="20">
        <v>4.67</v>
      </c>
      <c r="T7" s="19"/>
      <c r="U7" s="20">
        <v>25.82</v>
      </c>
      <c r="V7" s="19"/>
      <c r="W7" s="20">
        <v>14.56</v>
      </c>
      <c r="X7" s="19" t="s">
        <v>64</v>
      </c>
      <c r="Y7" s="20">
        <v>40.36</v>
      </c>
      <c r="Z7" s="19"/>
      <c r="AA7" s="20">
        <v>23.23</v>
      </c>
      <c r="AB7" s="19"/>
      <c r="AC7" s="20">
        <v>20.6</v>
      </c>
      <c r="AD7" s="19"/>
      <c r="AE7" s="59">
        <v>18.32</v>
      </c>
      <c r="AF7" s="59"/>
      <c r="AG7" s="20">
        <v>31.76</v>
      </c>
      <c r="AH7" s="19"/>
      <c r="AI7" s="72">
        <f>SUM(G7:AH7)</f>
        <v>361.23</v>
      </c>
      <c r="AJ7" s="21">
        <v>4</v>
      </c>
      <c r="AK7" s="21">
        <v>8</v>
      </c>
      <c r="AL7" s="73">
        <f>AI7*0.95</f>
        <v>343.16849999999999</v>
      </c>
      <c r="AM7" s="21">
        <v>10</v>
      </c>
      <c r="AN7" s="43">
        <v>3</v>
      </c>
    </row>
    <row r="8" spans="1:40" s="3" customFormat="1" ht="20.100000000000001" customHeight="1" x14ac:dyDescent="0.3">
      <c r="A8" s="68" t="s">
        <v>2</v>
      </c>
      <c r="B8" s="14" t="s">
        <v>2</v>
      </c>
      <c r="C8" s="15">
        <v>1</v>
      </c>
      <c r="D8" s="16" t="s">
        <v>58</v>
      </c>
      <c r="E8" s="17" t="s">
        <v>6</v>
      </c>
      <c r="F8" s="69" t="s">
        <v>50</v>
      </c>
      <c r="G8" s="18">
        <v>30.46</v>
      </c>
      <c r="H8" s="19"/>
      <c r="I8" s="20">
        <v>26.19</v>
      </c>
      <c r="J8" s="19"/>
      <c r="K8" s="20">
        <v>44.41</v>
      </c>
      <c r="L8" s="19"/>
      <c r="M8" s="20">
        <v>30.05</v>
      </c>
      <c r="N8" s="19"/>
      <c r="O8" s="20">
        <v>26.16</v>
      </c>
      <c r="P8" s="19"/>
      <c r="Q8" s="20">
        <v>25.95</v>
      </c>
      <c r="R8" s="19"/>
      <c r="S8" s="20">
        <v>5.31</v>
      </c>
      <c r="T8" s="19"/>
      <c r="U8" s="20">
        <v>26.46</v>
      </c>
      <c r="V8" s="19"/>
      <c r="W8" s="20">
        <v>14.36</v>
      </c>
      <c r="X8" s="19" t="s">
        <v>64</v>
      </c>
      <c r="Y8" s="20">
        <v>38.39</v>
      </c>
      <c r="Z8" s="19"/>
      <c r="AA8" s="20">
        <v>24.23</v>
      </c>
      <c r="AB8" s="19"/>
      <c r="AC8" s="20">
        <v>21.52</v>
      </c>
      <c r="AD8" s="19"/>
      <c r="AE8" s="59">
        <v>19.260000000000002</v>
      </c>
      <c r="AF8" s="59"/>
      <c r="AG8" s="20">
        <v>29.13</v>
      </c>
      <c r="AH8" s="19"/>
      <c r="AI8" s="72">
        <f>SUM(G8:AH8)</f>
        <v>361.88</v>
      </c>
      <c r="AJ8" s="21">
        <v>5</v>
      </c>
      <c r="AK8" s="21">
        <v>10</v>
      </c>
      <c r="AL8" s="73">
        <f>AI8*0.95</f>
        <v>343.786</v>
      </c>
      <c r="AM8" s="21">
        <v>12</v>
      </c>
      <c r="AN8" s="43">
        <v>2</v>
      </c>
    </row>
    <row r="9" spans="1:40" s="3" customFormat="1" ht="20.100000000000001" customHeight="1" x14ac:dyDescent="0.3">
      <c r="A9" s="68" t="s">
        <v>2</v>
      </c>
      <c r="B9" s="14" t="s">
        <v>2</v>
      </c>
      <c r="C9" s="15">
        <v>6</v>
      </c>
      <c r="D9" s="16" t="s">
        <v>77</v>
      </c>
      <c r="E9" s="17" t="s">
        <v>6</v>
      </c>
      <c r="F9" s="69" t="s">
        <v>50</v>
      </c>
      <c r="G9" s="18">
        <v>34.43</v>
      </c>
      <c r="H9" s="19"/>
      <c r="I9" s="20">
        <v>28.51</v>
      </c>
      <c r="J9" s="19"/>
      <c r="K9" s="20">
        <v>45.44</v>
      </c>
      <c r="L9" s="19"/>
      <c r="M9" s="20">
        <v>31.83</v>
      </c>
      <c r="N9" s="19"/>
      <c r="O9" s="20">
        <v>26.9</v>
      </c>
      <c r="P9" s="19"/>
      <c r="Q9" s="20">
        <v>26.89</v>
      </c>
      <c r="R9" s="19"/>
      <c r="S9" s="20">
        <v>5.49</v>
      </c>
      <c r="T9" s="19"/>
      <c r="U9" s="20">
        <v>27.02</v>
      </c>
      <c r="V9" s="19"/>
      <c r="W9" s="20">
        <v>11.96</v>
      </c>
      <c r="X9" s="19"/>
      <c r="Y9" s="20">
        <v>41.26</v>
      </c>
      <c r="Z9" s="19"/>
      <c r="AA9" s="20">
        <v>23.78</v>
      </c>
      <c r="AB9" s="19"/>
      <c r="AC9" s="20">
        <v>22.49</v>
      </c>
      <c r="AD9" s="19"/>
      <c r="AE9" s="59">
        <v>20.13</v>
      </c>
      <c r="AF9" s="59"/>
      <c r="AG9" s="20">
        <v>37.92</v>
      </c>
      <c r="AH9" s="19"/>
      <c r="AI9" s="72">
        <f>SUM(G9:AH9)</f>
        <v>384.05</v>
      </c>
      <c r="AJ9" s="21">
        <v>6</v>
      </c>
      <c r="AK9" s="21">
        <v>15</v>
      </c>
      <c r="AL9" s="73">
        <f>AI9*0.95</f>
        <v>364.84749999999997</v>
      </c>
      <c r="AM9" s="21">
        <v>17</v>
      </c>
      <c r="AN9" s="43">
        <v>1</v>
      </c>
    </row>
    <row r="10" spans="1:40" s="3" customFormat="1" ht="20.100000000000001" customHeight="1" x14ac:dyDescent="0.3">
      <c r="A10" s="68" t="s">
        <v>2</v>
      </c>
      <c r="B10" s="14" t="s">
        <v>2</v>
      </c>
      <c r="C10" s="15">
        <v>9</v>
      </c>
      <c r="D10" s="16" t="s">
        <v>79</v>
      </c>
      <c r="E10" s="17" t="s">
        <v>62</v>
      </c>
      <c r="F10" s="69" t="s">
        <v>121</v>
      </c>
      <c r="G10" s="18">
        <v>31</v>
      </c>
      <c r="H10" s="19"/>
      <c r="I10" s="20">
        <v>30.3</v>
      </c>
      <c r="J10" s="19"/>
      <c r="K10" s="20">
        <v>45.31</v>
      </c>
      <c r="L10" s="19"/>
      <c r="M10" s="20">
        <v>29.02</v>
      </c>
      <c r="N10" s="19"/>
      <c r="O10" s="20">
        <v>26.66</v>
      </c>
      <c r="P10" s="19"/>
      <c r="Q10" s="20">
        <v>30.79</v>
      </c>
      <c r="R10" s="19"/>
      <c r="S10" s="20">
        <v>15.49</v>
      </c>
      <c r="T10" s="19" t="s">
        <v>42</v>
      </c>
      <c r="U10" s="20">
        <v>26.04</v>
      </c>
      <c r="V10" s="19"/>
      <c r="W10" s="20">
        <v>21.96</v>
      </c>
      <c r="X10" s="19" t="s">
        <v>42</v>
      </c>
      <c r="Y10" s="20">
        <v>59.97</v>
      </c>
      <c r="Z10" s="19" t="s">
        <v>42</v>
      </c>
      <c r="AA10" s="20">
        <v>34.229999999999997</v>
      </c>
      <c r="AB10" s="19" t="s">
        <v>42</v>
      </c>
      <c r="AC10" s="20">
        <v>32.49</v>
      </c>
      <c r="AD10" s="19" t="s">
        <v>42</v>
      </c>
      <c r="AE10" s="59">
        <v>30.13</v>
      </c>
      <c r="AF10" s="59" t="s">
        <v>42</v>
      </c>
      <c r="AG10" s="20">
        <v>47.92</v>
      </c>
      <c r="AH10" s="19" t="s">
        <v>42</v>
      </c>
      <c r="AI10" s="72">
        <f>SUM(G10:AH10)</f>
        <v>461.31</v>
      </c>
      <c r="AJ10" s="21">
        <v>7</v>
      </c>
      <c r="AK10" s="21">
        <v>22</v>
      </c>
      <c r="AL10" s="73">
        <f>AI10*0.95</f>
        <v>438.24449999999996</v>
      </c>
      <c r="AM10" s="21">
        <v>24</v>
      </c>
      <c r="AN10" s="43"/>
    </row>
    <row r="11" spans="1:40" s="3" customFormat="1" ht="20.100000000000001" customHeight="1" x14ac:dyDescent="0.3">
      <c r="A11" s="68" t="s">
        <v>2</v>
      </c>
      <c r="B11" s="14" t="s">
        <v>2</v>
      </c>
      <c r="C11" s="15">
        <v>10</v>
      </c>
      <c r="D11" s="16" t="s">
        <v>115</v>
      </c>
      <c r="E11" s="17" t="s">
        <v>52</v>
      </c>
      <c r="F11" s="69" t="s">
        <v>116</v>
      </c>
      <c r="G11" s="18">
        <v>31.87</v>
      </c>
      <c r="H11" s="19"/>
      <c r="I11" s="20">
        <v>28.16</v>
      </c>
      <c r="J11" s="19"/>
      <c r="K11" s="20">
        <v>46.72</v>
      </c>
      <c r="L11" s="19"/>
      <c r="M11" s="20">
        <v>31.76</v>
      </c>
      <c r="N11" s="19"/>
      <c r="O11" s="20">
        <v>27.63</v>
      </c>
      <c r="P11" s="19"/>
      <c r="Q11" s="20">
        <v>28.06</v>
      </c>
      <c r="R11" s="19"/>
      <c r="S11" s="20">
        <v>15.49</v>
      </c>
      <c r="T11" s="19" t="s">
        <v>42</v>
      </c>
      <c r="U11" s="20">
        <v>32.020000000000003</v>
      </c>
      <c r="V11" s="19" t="s">
        <v>42</v>
      </c>
      <c r="W11" s="20">
        <v>21.96</v>
      </c>
      <c r="X11" s="19" t="s">
        <v>42</v>
      </c>
      <c r="Y11" s="20">
        <v>59.97</v>
      </c>
      <c r="Z11" s="19" t="s">
        <v>42</v>
      </c>
      <c r="AA11" s="20">
        <v>34.229999999999997</v>
      </c>
      <c r="AB11" s="19" t="s">
        <v>42</v>
      </c>
      <c r="AC11" s="20">
        <v>32.49</v>
      </c>
      <c r="AD11" s="19" t="s">
        <v>42</v>
      </c>
      <c r="AE11" s="59">
        <v>30.13</v>
      </c>
      <c r="AF11" s="59" t="s">
        <v>42</v>
      </c>
      <c r="AG11" s="20">
        <v>47.92</v>
      </c>
      <c r="AH11" s="19" t="s">
        <v>42</v>
      </c>
      <c r="AI11" s="72">
        <f>SUM(G11:AH11)</f>
        <v>468.41</v>
      </c>
      <c r="AJ11" s="21">
        <v>8</v>
      </c>
      <c r="AK11" s="21">
        <v>24</v>
      </c>
      <c r="AL11" s="73">
        <f>AI11*0.95</f>
        <v>444.98950000000002</v>
      </c>
      <c r="AM11" s="21">
        <v>25</v>
      </c>
      <c r="AN11" s="43"/>
    </row>
    <row r="12" spans="1:40" s="3" customFormat="1" ht="20.100000000000001" customHeight="1" thickBot="1" x14ac:dyDescent="0.35">
      <c r="A12" s="80" t="s">
        <v>2</v>
      </c>
      <c r="B12" s="81" t="s">
        <v>2</v>
      </c>
      <c r="C12" s="82">
        <v>4</v>
      </c>
      <c r="D12" s="83" t="s">
        <v>76</v>
      </c>
      <c r="E12" s="84" t="s">
        <v>62</v>
      </c>
      <c r="F12" s="85" t="s">
        <v>121</v>
      </c>
      <c r="G12" s="86">
        <v>39.43</v>
      </c>
      <c r="H12" s="87" t="s">
        <v>59</v>
      </c>
      <c r="I12" s="88">
        <v>33.83</v>
      </c>
      <c r="J12" s="87"/>
      <c r="K12" s="88">
        <v>46.8</v>
      </c>
      <c r="L12" s="87"/>
      <c r="M12" s="88">
        <v>31.07</v>
      </c>
      <c r="N12" s="87"/>
      <c r="O12" s="88">
        <v>29.42</v>
      </c>
      <c r="P12" s="87"/>
      <c r="Q12" s="88">
        <v>34.07</v>
      </c>
      <c r="R12" s="87"/>
      <c r="S12" s="88">
        <v>15.49</v>
      </c>
      <c r="T12" s="87" t="s">
        <v>42</v>
      </c>
      <c r="U12" s="88">
        <v>32.020000000000003</v>
      </c>
      <c r="V12" s="87" t="s">
        <v>42</v>
      </c>
      <c r="W12" s="88">
        <v>21.96</v>
      </c>
      <c r="X12" s="87" t="s">
        <v>42</v>
      </c>
      <c r="Y12" s="88">
        <v>59.97</v>
      </c>
      <c r="Z12" s="87" t="s">
        <v>42</v>
      </c>
      <c r="AA12" s="88">
        <v>34.229999999999997</v>
      </c>
      <c r="AB12" s="87" t="s">
        <v>42</v>
      </c>
      <c r="AC12" s="88">
        <v>32.49</v>
      </c>
      <c r="AD12" s="87" t="s">
        <v>42</v>
      </c>
      <c r="AE12" s="89">
        <v>30.13</v>
      </c>
      <c r="AF12" s="89" t="s">
        <v>42</v>
      </c>
      <c r="AG12" s="88">
        <v>47.92</v>
      </c>
      <c r="AH12" s="87" t="s">
        <v>42</v>
      </c>
      <c r="AI12" s="90">
        <f>SUM(G12:AH12)</f>
        <v>488.83</v>
      </c>
      <c r="AJ12" s="45">
        <v>9</v>
      </c>
      <c r="AK12" s="45">
        <v>26</v>
      </c>
      <c r="AL12" s="91">
        <f>AI12*0.95</f>
        <v>464.38849999999996</v>
      </c>
      <c r="AM12" s="45">
        <v>26</v>
      </c>
      <c r="AN12" s="92"/>
    </row>
    <row r="13" spans="1:40" s="3" customFormat="1" ht="20.100000000000001" customHeight="1" x14ac:dyDescent="0.3">
      <c r="A13" s="75" t="s">
        <v>4</v>
      </c>
      <c r="B13" s="5" t="s">
        <v>4</v>
      </c>
      <c r="C13" s="6">
        <v>21</v>
      </c>
      <c r="D13" s="7" t="s">
        <v>63</v>
      </c>
      <c r="E13" s="8" t="s">
        <v>60</v>
      </c>
      <c r="F13" s="76" t="s">
        <v>99</v>
      </c>
      <c r="G13" s="9">
        <v>29.51</v>
      </c>
      <c r="H13" s="10"/>
      <c r="I13" s="11">
        <v>26.07</v>
      </c>
      <c r="J13" s="10"/>
      <c r="K13" s="11">
        <v>54.41</v>
      </c>
      <c r="L13" s="10" t="s">
        <v>16</v>
      </c>
      <c r="M13" s="11">
        <v>31.04</v>
      </c>
      <c r="N13" s="10"/>
      <c r="O13" s="11">
        <v>29.54</v>
      </c>
      <c r="P13" s="10"/>
      <c r="Q13" s="11">
        <v>26.45</v>
      </c>
      <c r="R13" s="10"/>
      <c r="S13" s="11">
        <v>5.12</v>
      </c>
      <c r="T13" s="10"/>
      <c r="U13" s="11">
        <v>33.97</v>
      </c>
      <c r="V13" s="10" t="s">
        <v>59</v>
      </c>
      <c r="W13" s="11">
        <v>11.04</v>
      </c>
      <c r="X13" s="10"/>
      <c r="Y13" s="11">
        <v>34.58</v>
      </c>
      <c r="Z13" s="10"/>
      <c r="AA13" s="11">
        <v>23.97</v>
      </c>
      <c r="AB13" s="10"/>
      <c r="AC13" s="11">
        <v>20.55</v>
      </c>
      <c r="AD13" s="10"/>
      <c r="AE13" s="58">
        <v>18.510000000000002</v>
      </c>
      <c r="AF13" s="58"/>
      <c r="AG13" s="11">
        <v>28.69</v>
      </c>
      <c r="AH13" s="10"/>
      <c r="AI13" s="77">
        <f>SUM(G13:AH13)</f>
        <v>373.44999999999993</v>
      </c>
      <c r="AJ13" s="12">
        <v>1</v>
      </c>
      <c r="AK13" s="12">
        <v>12</v>
      </c>
      <c r="AL13" s="78">
        <f>AI13*0.9</f>
        <v>336.10499999999996</v>
      </c>
      <c r="AM13" s="12">
        <v>3</v>
      </c>
      <c r="AN13" s="79">
        <v>9</v>
      </c>
    </row>
    <row r="14" spans="1:40" s="3" customFormat="1" ht="20.100000000000001" customHeight="1" x14ac:dyDescent="0.3">
      <c r="A14" s="68" t="s">
        <v>4</v>
      </c>
      <c r="B14" s="14" t="s">
        <v>4</v>
      </c>
      <c r="C14" s="15">
        <v>19</v>
      </c>
      <c r="D14" s="16" t="s">
        <v>83</v>
      </c>
      <c r="E14" s="17" t="s">
        <v>60</v>
      </c>
      <c r="F14" s="69" t="s">
        <v>119</v>
      </c>
      <c r="G14" s="18">
        <v>30.18</v>
      </c>
      <c r="H14" s="19"/>
      <c r="I14" s="20">
        <v>28.98</v>
      </c>
      <c r="J14" s="19"/>
      <c r="K14" s="20">
        <v>48.49</v>
      </c>
      <c r="L14" s="19"/>
      <c r="M14" s="20">
        <v>37.6</v>
      </c>
      <c r="N14" s="19" t="s">
        <v>59</v>
      </c>
      <c r="O14" s="20">
        <v>27.7</v>
      </c>
      <c r="P14" s="19"/>
      <c r="Q14" s="20">
        <v>32.090000000000003</v>
      </c>
      <c r="R14" s="19" t="s">
        <v>16</v>
      </c>
      <c r="S14" s="20">
        <v>5.44</v>
      </c>
      <c r="T14" s="19"/>
      <c r="U14" s="20">
        <v>26.21</v>
      </c>
      <c r="V14" s="19"/>
      <c r="W14" s="20">
        <v>11.77</v>
      </c>
      <c r="X14" s="19"/>
      <c r="Y14" s="20">
        <v>37.06</v>
      </c>
      <c r="Z14" s="19"/>
      <c r="AA14" s="20">
        <v>24.61</v>
      </c>
      <c r="AB14" s="19"/>
      <c r="AC14" s="20">
        <v>28.94</v>
      </c>
      <c r="AD14" s="19" t="s">
        <v>16</v>
      </c>
      <c r="AE14" s="59">
        <v>20.02</v>
      </c>
      <c r="AF14" s="59"/>
      <c r="AG14" s="20">
        <v>32.22</v>
      </c>
      <c r="AH14" s="19"/>
      <c r="AI14" s="72">
        <f>SUM(G14:AH14)</f>
        <v>391.30999999999995</v>
      </c>
      <c r="AJ14" s="21">
        <v>2</v>
      </c>
      <c r="AK14" s="21">
        <v>16</v>
      </c>
      <c r="AL14" s="73">
        <f>AI14*0.9</f>
        <v>352.17899999999997</v>
      </c>
      <c r="AM14" s="21">
        <v>14</v>
      </c>
      <c r="AN14" s="43">
        <v>6</v>
      </c>
    </row>
    <row r="15" spans="1:40" s="3" customFormat="1" ht="20.100000000000001" customHeight="1" thickBot="1" x14ac:dyDescent="0.35">
      <c r="A15" s="80" t="s">
        <v>4</v>
      </c>
      <c r="B15" s="81" t="s">
        <v>4</v>
      </c>
      <c r="C15" s="82">
        <v>23</v>
      </c>
      <c r="D15" s="83" t="s">
        <v>84</v>
      </c>
      <c r="E15" s="84" t="s">
        <v>60</v>
      </c>
      <c r="F15" s="85" t="s">
        <v>119</v>
      </c>
      <c r="G15" s="86">
        <v>36.340000000000003</v>
      </c>
      <c r="H15" s="87"/>
      <c r="I15" s="88">
        <v>60.25</v>
      </c>
      <c r="J15" s="87" t="s">
        <v>138</v>
      </c>
      <c r="K15" s="88">
        <v>53.98</v>
      </c>
      <c r="L15" s="87"/>
      <c r="M15" s="88">
        <v>32.6</v>
      </c>
      <c r="N15" s="87"/>
      <c r="O15" s="88">
        <v>32.56</v>
      </c>
      <c r="P15" s="87" t="s">
        <v>16</v>
      </c>
      <c r="Q15" s="88">
        <v>37.4</v>
      </c>
      <c r="R15" s="87"/>
      <c r="S15" s="88">
        <v>5.88</v>
      </c>
      <c r="T15" s="87"/>
      <c r="U15" s="88">
        <v>28.97</v>
      </c>
      <c r="V15" s="87"/>
      <c r="W15" s="88">
        <v>13.61</v>
      </c>
      <c r="X15" s="87"/>
      <c r="Y15" s="88">
        <v>49.63</v>
      </c>
      <c r="Z15" s="87"/>
      <c r="AA15" s="88">
        <v>27.16</v>
      </c>
      <c r="AB15" s="87"/>
      <c r="AC15" s="88">
        <v>27.27</v>
      </c>
      <c r="AD15" s="87"/>
      <c r="AE15" s="89">
        <v>21.66</v>
      </c>
      <c r="AF15" s="89"/>
      <c r="AG15" s="88">
        <v>36.950000000000003</v>
      </c>
      <c r="AH15" s="87"/>
      <c r="AI15" s="90">
        <f>SUM(G15:AH15)</f>
        <v>464.26000000000005</v>
      </c>
      <c r="AJ15" s="45">
        <v>3</v>
      </c>
      <c r="AK15" s="45">
        <v>23</v>
      </c>
      <c r="AL15" s="91">
        <f>AI15*0.9</f>
        <v>417.83400000000006</v>
      </c>
      <c r="AM15" s="45">
        <v>21</v>
      </c>
      <c r="AN15" s="92">
        <v>4</v>
      </c>
    </row>
    <row r="16" spans="1:40" s="3" customFormat="1" ht="20.100000000000001" customHeight="1" x14ac:dyDescent="0.3">
      <c r="A16" s="75" t="s">
        <v>35</v>
      </c>
      <c r="B16" s="5" t="s">
        <v>35</v>
      </c>
      <c r="C16" s="6">
        <v>26</v>
      </c>
      <c r="D16" s="7" t="s">
        <v>71</v>
      </c>
      <c r="E16" s="8" t="s">
        <v>6</v>
      </c>
      <c r="F16" s="76" t="s">
        <v>120</v>
      </c>
      <c r="G16" s="9">
        <v>27.87</v>
      </c>
      <c r="H16" s="10"/>
      <c r="I16" s="11">
        <v>26.24</v>
      </c>
      <c r="J16" s="10"/>
      <c r="K16" s="11">
        <v>44.27</v>
      </c>
      <c r="L16" s="10"/>
      <c r="M16" s="11">
        <v>28.22</v>
      </c>
      <c r="N16" s="10"/>
      <c r="O16" s="11">
        <v>25.81</v>
      </c>
      <c r="P16" s="10"/>
      <c r="Q16" s="11">
        <v>25.29</v>
      </c>
      <c r="R16" s="10"/>
      <c r="S16" s="11">
        <v>4.8600000000000003</v>
      </c>
      <c r="T16" s="10"/>
      <c r="U16" s="11">
        <v>30.17</v>
      </c>
      <c r="V16" s="10"/>
      <c r="W16" s="11">
        <v>10.97</v>
      </c>
      <c r="X16" s="10"/>
      <c r="Y16" s="11">
        <v>38.979999999999997</v>
      </c>
      <c r="Z16" s="10"/>
      <c r="AA16" s="11">
        <v>23.68</v>
      </c>
      <c r="AB16" s="10"/>
      <c r="AC16" s="11">
        <v>26.63</v>
      </c>
      <c r="AD16" s="10"/>
      <c r="AE16" s="58">
        <v>18.3</v>
      </c>
      <c r="AF16" s="58"/>
      <c r="AG16" s="11">
        <v>28.91</v>
      </c>
      <c r="AH16" s="10"/>
      <c r="AI16" s="77">
        <f>SUM(G16:AH16)</f>
        <v>360.20000000000005</v>
      </c>
      <c r="AJ16" s="12">
        <v>1</v>
      </c>
      <c r="AK16" s="12">
        <v>7</v>
      </c>
      <c r="AL16" s="78">
        <f>AI16*0.93</f>
        <v>334.98600000000005</v>
      </c>
      <c r="AM16" s="12">
        <v>2</v>
      </c>
      <c r="AN16" s="79">
        <v>9</v>
      </c>
    </row>
    <row r="17" spans="1:40" s="3" customFormat="1" ht="20.100000000000001" customHeight="1" x14ac:dyDescent="0.3">
      <c r="A17" s="68" t="s">
        <v>35</v>
      </c>
      <c r="B17" s="14" t="s">
        <v>35</v>
      </c>
      <c r="C17" s="15">
        <v>24</v>
      </c>
      <c r="D17" s="16" t="s">
        <v>102</v>
      </c>
      <c r="E17" s="17" t="s">
        <v>123</v>
      </c>
      <c r="F17" s="69" t="s">
        <v>103</v>
      </c>
      <c r="G17" s="18">
        <v>28.39</v>
      </c>
      <c r="H17" s="19"/>
      <c r="I17" s="20">
        <v>26.39</v>
      </c>
      <c r="J17" s="19"/>
      <c r="K17" s="20">
        <v>45.18</v>
      </c>
      <c r="L17" s="19"/>
      <c r="M17" s="20">
        <v>29.76</v>
      </c>
      <c r="N17" s="19"/>
      <c r="O17" s="20">
        <v>26.67</v>
      </c>
      <c r="P17" s="19"/>
      <c r="Q17" s="20">
        <v>32.78</v>
      </c>
      <c r="R17" s="19"/>
      <c r="S17" s="20">
        <v>4.7</v>
      </c>
      <c r="T17" s="19"/>
      <c r="U17" s="20">
        <v>30.27</v>
      </c>
      <c r="V17" s="19" t="s">
        <v>16</v>
      </c>
      <c r="W17" s="20">
        <v>10.96</v>
      </c>
      <c r="X17" s="19"/>
      <c r="Y17" s="20">
        <v>36.67</v>
      </c>
      <c r="Z17" s="19"/>
      <c r="AA17" s="20">
        <v>25.52</v>
      </c>
      <c r="AB17" s="19"/>
      <c r="AC17" s="20">
        <v>20.51</v>
      </c>
      <c r="AD17" s="19"/>
      <c r="AE17" s="59">
        <v>19.5</v>
      </c>
      <c r="AF17" s="59"/>
      <c r="AG17" s="20">
        <v>27.77</v>
      </c>
      <c r="AH17" s="19"/>
      <c r="AI17" s="72">
        <f>SUM(G17:AH17)</f>
        <v>365.06999999999994</v>
      </c>
      <c r="AJ17" s="21">
        <v>2</v>
      </c>
      <c r="AK17" s="21">
        <v>11</v>
      </c>
      <c r="AL17" s="73">
        <f>AI17*0.93</f>
        <v>339.51509999999996</v>
      </c>
      <c r="AM17" s="21">
        <v>6</v>
      </c>
      <c r="AN17" s="43"/>
    </row>
    <row r="18" spans="1:40" s="3" customFormat="1" ht="20.100000000000001" customHeight="1" thickBot="1" x14ac:dyDescent="0.35">
      <c r="A18" s="80" t="s">
        <v>35</v>
      </c>
      <c r="B18" s="81" t="s">
        <v>35</v>
      </c>
      <c r="C18" s="82">
        <v>25</v>
      </c>
      <c r="D18" s="83" t="s">
        <v>85</v>
      </c>
      <c r="E18" s="84" t="s">
        <v>124</v>
      </c>
      <c r="F18" s="85" t="s">
        <v>125</v>
      </c>
      <c r="G18" s="86">
        <v>30.44</v>
      </c>
      <c r="H18" s="87"/>
      <c r="I18" s="88">
        <v>33.78</v>
      </c>
      <c r="J18" s="87"/>
      <c r="K18" s="88">
        <v>44.74</v>
      </c>
      <c r="L18" s="87"/>
      <c r="M18" s="88">
        <v>29.01</v>
      </c>
      <c r="N18" s="87"/>
      <c r="O18" s="88">
        <v>26.17</v>
      </c>
      <c r="P18" s="87"/>
      <c r="Q18" s="88">
        <v>29.7</v>
      </c>
      <c r="R18" s="87"/>
      <c r="S18" s="88">
        <v>6.8</v>
      </c>
      <c r="T18" s="87"/>
      <c r="U18" s="88">
        <v>27.11</v>
      </c>
      <c r="V18" s="87"/>
      <c r="W18" s="88">
        <v>12.76</v>
      </c>
      <c r="X18" s="87"/>
      <c r="Y18" s="88">
        <v>39.24</v>
      </c>
      <c r="Z18" s="87"/>
      <c r="AA18" s="88">
        <v>22.91</v>
      </c>
      <c r="AB18" s="87"/>
      <c r="AC18" s="88">
        <v>23.58</v>
      </c>
      <c r="AD18" s="87"/>
      <c r="AE18" s="89">
        <v>20.37</v>
      </c>
      <c r="AF18" s="89"/>
      <c r="AG18" s="88">
        <v>34.43</v>
      </c>
      <c r="AH18" s="87"/>
      <c r="AI18" s="90">
        <f>SUM(G18:AH18)</f>
        <v>381.04</v>
      </c>
      <c r="AJ18" s="45">
        <v>3</v>
      </c>
      <c r="AK18" s="45">
        <v>13</v>
      </c>
      <c r="AL18" s="91">
        <f>AI18*0.93</f>
        <v>354.36720000000003</v>
      </c>
      <c r="AM18" s="45">
        <v>15</v>
      </c>
      <c r="AN18" s="92">
        <v>6</v>
      </c>
    </row>
    <row r="19" spans="1:40" s="3" customFormat="1" ht="20.100000000000001" customHeight="1" x14ac:dyDescent="0.3">
      <c r="A19" s="93" t="s">
        <v>36</v>
      </c>
      <c r="B19" s="5" t="s">
        <v>36</v>
      </c>
      <c r="C19" s="6">
        <v>30</v>
      </c>
      <c r="D19" s="7" t="s">
        <v>67</v>
      </c>
      <c r="E19" s="8" t="s">
        <v>52</v>
      </c>
      <c r="F19" s="76" t="s">
        <v>126</v>
      </c>
      <c r="G19" s="9">
        <v>31.04</v>
      </c>
      <c r="H19" s="10"/>
      <c r="I19" s="11">
        <v>28.35</v>
      </c>
      <c r="J19" s="10"/>
      <c r="K19" s="11">
        <v>45.85</v>
      </c>
      <c r="L19" s="10"/>
      <c r="M19" s="11">
        <v>31.05</v>
      </c>
      <c r="N19" s="10"/>
      <c r="O19" s="11">
        <v>30.56</v>
      </c>
      <c r="P19" s="10"/>
      <c r="Q19" s="11">
        <v>27.45</v>
      </c>
      <c r="R19" s="10"/>
      <c r="S19" s="11">
        <v>5.61</v>
      </c>
      <c r="T19" s="10"/>
      <c r="U19" s="11">
        <v>28.05</v>
      </c>
      <c r="V19" s="10"/>
      <c r="W19" s="11">
        <v>12.64</v>
      </c>
      <c r="X19" s="10"/>
      <c r="Y19" s="11">
        <v>44.39</v>
      </c>
      <c r="Z19" s="10" t="s">
        <v>16</v>
      </c>
      <c r="AA19" s="11">
        <v>24.96</v>
      </c>
      <c r="AB19" s="10"/>
      <c r="AC19" s="11">
        <v>22.26</v>
      </c>
      <c r="AD19" s="10"/>
      <c r="AE19" s="58">
        <v>20.34</v>
      </c>
      <c r="AF19" s="58"/>
      <c r="AG19" s="11">
        <v>44.93</v>
      </c>
      <c r="AH19" s="10" t="s">
        <v>16</v>
      </c>
      <c r="AI19" s="77">
        <f>SUM(G19:AH19)</f>
        <v>397.47999999999996</v>
      </c>
      <c r="AJ19" s="12">
        <v>1</v>
      </c>
      <c r="AK19" s="12">
        <v>17</v>
      </c>
      <c r="AL19" s="78">
        <f>AI19*0.86</f>
        <v>341.83279999999996</v>
      </c>
      <c r="AM19" s="12">
        <v>8</v>
      </c>
      <c r="AN19" s="79">
        <v>9</v>
      </c>
    </row>
    <row r="20" spans="1:40" s="3" customFormat="1" ht="20.100000000000001" customHeight="1" x14ac:dyDescent="0.3">
      <c r="A20" s="74" t="s">
        <v>36</v>
      </c>
      <c r="B20" s="24" t="s">
        <v>36</v>
      </c>
      <c r="C20" s="15">
        <v>31</v>
      </c>
      <c r="D20" s="16" t="s">
        <v>68</v>
      </c>
      <c r="E20" s="17" t="s">
        <v>112</v>
      </c>
      <c r="F20" s="69" t="s">
        <v>114</v>
      </c>
      <c r="G20" s="18">
        <v>36.04</v>
      </c>
      <c r="H20" s="19" t="s">
        <v>59</v>
      </c>
      <c r="I20" s="20">
        <v>41.24</v>
      </c>
      <c r="J20" s="19"/>
      <c r="K20" s="20">
        <v>51.47</v>
      </c>
      <c r="L20" s="19"/>
      <c r="M20" s="20">
        <v>33.64</v>
      </c>
      <c r="N20" s="19"/>
      <c r="O20" s="20">
        <v>29.97</v>
      </c>
      <c r="P20" s="19"/>
      <c r="Q20" s="20">
        <v>29.64</v>
      </c>
      <c r="R20" s="19"/>
      <c r="S20" s="20">
        <v>7.5</v>
      </c>
      <c r="T20" s="19"/>
      <c r="U20" s="20">
        <v>39.67</v>
      </c>
      <c r="V20" s="19"/>
      <c r="W20" s="20">
        <v>13.19</v>
      </c>
      <c r="X20" s="19"/>
      <c r="Y20" s="20">
        <v>53.55</v>
      </c>
      <c r="Z20" s="19"/>
      <c r="AA20" s="20">
        <v>28.28</v>
      </c>
      <c r="AB20" s="19"/>
      <c r="AC20" s="20">
        <v>25.2</v>
      </c>
      <c r="AD20" s="19"/>
      <c r="AE20" s="59">
        <v>28.77</v>
      </c>
      <c r="AF20" s="59" t="s">
        <v>59</v>
      </c>
      <c r="AG20" s="20">
        <v>40.01</v>
      </c>
      <c r="AH20" s="19"/>
      <c r="AI20" s="72">
        <f>SUM(G20:AH20)</f>
        <v>458.17</v>
      </c>
      <c r="AJ20" s="21">
        <v>2</v>
      </c>
      <c r="AK20" s="21">
        <v>21</v>
      </c>
      <c r="AL20" s="73">
        <f>AI20*0.86</f>
        <v>394.02620000000002</v>
      </c>
      <c r="AM20" s="21">
        <v>19</v>
      </c>
      <c r="AN20" s="43">
        <v>6</v>
      </c>
    </row>
    <row r="21" spans="1:40" s="3" customFormat="1" ht="20.100000000000001" customHeight="1" thickBot="1" x14ac:dyDescent="0.35">
      <c r="A21" s="80" t="s">
        <v>36</v>
      </c>
      <c r="B21" s="81" t="s">
        <v>36</v>
      </c>
      <c r="C21" s="82">
        <v>32</v>
      </c>
      <c r="D21" s="83" t="s">
        <v>69</v>
      </c>
      <c r="E21" s="95" t="s">
        <v>70</v>
      </c>
      <c r="F21" s="96" t="s">
        <v>104</v>
      </c>
      <c r="G21" s="86">
        <v>36.04</v>
      </c>
      <c r="H21" s="87" t="s">
        <v>59</v>
      </c>
      <c r="I21" s="88">
        <v>36.61</v>
      </c>
      <c r="J21" s="87"/>
      <c r="K21" s="88">
        <v>50.29</v>
      </c>
      <c r="L21" s="87"/>
      <c r="M21" s="88">
        <v>34.97</v>
      </c>
      <c r="N21" s="87"/>
      <c r="O21" s="88">
        <v>29</v>
      </c>
      <c r="P21" s="87"/>
      <c r="Q21" s="88">
        <v>42.72</v>
      </c>
      <c r="R21" s="87" t="s">
        <v>16</v>
      </c>
      <c r="S21" s="88">
        <v>6.51</v>
      </c>
      <c r="T21" s="87"/>
      <c r="U21" s="88">
        <v>39.229999999999997</v>
      </c>
      <c r="V21" s="87"/>
      <c r="W21" s="88">
        <v>23.19</v>
      </c>
      <c r="X21" s="87" t="s">
        <v>42</v>
      </c>
      <c r="Y21" s="88">
        <v>50.46</v>
      </c>
      <c r="Z21" s="87"/>
      <c r="AA21" s="88">
        <v>26.27</v>
      </c>
      <c r="AB21" s="87"/>
      <c r="AC21" s="88">
        <v>29.41</v>
      </c>
      <c r="AD21" s="87"/>
      <c r="AE21" s="89">
        <v>23.77</v>
      </c>
      <c r="AF21" s="89"/>
      <c r="AG21" s="88">
        <v>47.4</v>
      </c>
      <c r="AH21" s="87"/>
      <c r="AI21" s="90">
        <f>SUM(G21:AH21)</f>
        <v>475.86999999999995</v>
      </c>
      <c r="AJ21" s="45">
        <v>3</v>
      </c>
      <c r="AK21" s="45">
        <v>25</v>
      </c>
      <c r="AL21" s="91">
        <f>AI21*0.86</f>
        <v>409.24819999999994</v>
      </c>
      <c r="AM21" s="45">
        <v>20</v>
      </c>
      <c r="AN21" s="92"/>
    </row>
    <row r="22" spans="1:40" s="3" customFormat="1" ht="20.100000000000001" customHeight="1" x14ac:dyDescent="0.3">
      <c r="A22" s="75" t="s">
        <v>38</v>
      </c>
      <c r="B22" s="5" t="s">
        <v>38</v>
      </c>
      <c r="C22" s="6">
        <v>34</v>
      </c>
      <c r="D22" s="7" t="s">
        <v>46</v>
      </c>
      <c r="E22" s="8" t="s">
        <v>112</v>
      </c>
      <c r="F22" s="76" t="s">
        <v>113</v>
      </c>
      <c r="G22" s="9">
        <v>28.26</v>
      </c>
      <c r="H22" s="10"/>
      <c r="I22" s="11">
        <v>26.43</v>
      </c>
      <c r="J22" s="10"/>
      <c r="K22" s="11">
        <v>43.57</v>
      </c>
      <c r="L22" s="10"/>
      <c r="M22" s="11">
        <v>27.67</v>
      </c>
      <c r="N22" s="10"/>
      <c r="O22" s="11">
        <v>26.47</v>
      </c>
      <c r="P22" s="10"/>
      <c r="Q22" s="11">
        <v>26.32</v>
      </c>
      <c r="R22" s="10"/>
      <c r="S22" s="11">
        <v>4.24</v>
      </c>
      <c r="T22" s="10"/>
      <c r="U22" s="11">
        <v>23.41</v>
      </c>
      <c r="V22" s="10"/>
      <c r="W22" s="11">
        <v>8.9700000000000006</v>
      </c>
      <c r="X22" s="10"/>
      <c r="Y22" s="11">
        <v>41.26</v>
      </c>
      <c r="Z22" s="10"/>
      <c r="AA22" s="11">
        <v>22.55</v>
      </c>
      <c r="AB22" s="10"/>
      <c r="AC22" s="11">
        <v>20</v>
      </c>
      <c r="AD22" s="10"/>
      <c r="AE22" s="58">
        <v>19.07</v>
      </c>
      <c r="AF22" s="58"/>
      <c r="AG22" s="11">
        <v>27.92</v>
      </c>
      <c r="AH22" s="10"/>
      <c r="AI22" s="77">
        <f>SUM(G22:AH22)</f>
        <v>346.14</v>
      </c>
      <c r="AJ22" s="12">
        <v>1</v>
      </c>
      <c r="AK22" s="12">
        <v>2</v>
      </c>
      <c r="AL22" s="78">
        <f>AI22*0.94</f>
        <v>325.37159999999994</v>
      </c>
      <c r="AM22" s="12">
        <v>1</v>
      </c>
      <c r="AN22" s="79">
        <v>9</v>
      </c>
    </row>
    <row r="23" spans="1:40" s="3" customFormat="1" ht="20.100000000000001" customHeight="1" thickBot="1" x14ac:dyDescent="0.35">
      <c r="A23" s="80" t="s">
        <v>38</v>
      </c>
      <c r="B23" s="81" t="s">
        <v>38</v>
      </c>
      <c r="C23" s="82">
        <v>35</v>
      </c>
      <c r="D23" s="83" t="s">
        <v>89</v>
      </c>
      <c r="E23" s="84" t="s">
        <v>52</v>
      </c>
      <c r="F23" s="96" t="s">
        <v>108</v>
      </c>
      <c r="G23" s="86">
        <v>32.340000000000003</v>
      </c>
      <c r="H23" s="87"/>
      <c r="I23" s="88">
        <v>33.71</v>
      </c>
      <c r="J23" s="87"/>
      <c r="K23" s="88">
        <v>47.25</v>
      </c>
      <c r="L23" s="87"/>
      <c r="M23" s="88">
        <v>30.84</v>
      </c>
      <c r="N23" s="87"/>
      <c r="O23" s="88">
        <v>27.89</v>
      </c>
      <c r="P23" s="87"/>
      <c r="Q23" s="88">
        <v>36.299999999999997</v>
      </c>
      <c r="R23" s="87"/>
      <c r="S23" s="88">
        <v>7.14</v>
      </c>
      <c r="T23" s="87"/>
      <c r="U23" s="88">
        <v>26.97</v>
      </c>
      <c r="V23" s="87"/>
      <c r="W23" s="88">
        <v>12.62</v>
      </c>
      <c r="X23" s="87"/>
      <c r="Y23" s="88">
        <v>48.31</v>
      </c>
      <c r="Z23" s="87"/>
      <c r="AA23" s="88">
        <v>24.75</v>
      </c>
      <c r="AB23" s="87"/>
      <c r="AC23" s="88">
        <v>22.86</v>
      </c>
      <c r="AD23" s="87"/>
      <c r="AE23" s="89">
        <v>20.32</v>
      </c>
      <c r="AF23" s="89"/>
      <c r="AG23" s="88">
        <v>43.74</v>
      </c>
      <c r="AH23" s="87"/>
      <c r="AI23" s="90">
        <f>SUM(G23:AH23)</f>
        <v>415.04</v>
      </c>
      <c r="AJ23" s="45">
        <v>2</v>
      </c>
      <c r="AK23" s="45">
        <v>18</v>
      </c>
      <c r="AL23" s="91">
        <f>AI23*0.94</f>
        <v>390.13760000000002</v>
      </c>
      <c r="AM23" s="45">
        <v>18</v>
      </c>
      <c r="AN23" s="92">
        <v>6</v>
      </c>
    </row>
    <row r="24" spans="1:40" s="3" customFormat="1" ht="20.100000000000001" customHeight="1" x14ac:dyDescent="0.3">
      <c r="A24" s="75" t="s">
        <v>16</v>
      </c>
      <c r="B24" s="94" t="s">
        <v>16</v>
      </c>
      <c r="C24" s="6">
        <v>37</v>
      </c>
      <c r="D24" s="7" t="s">
        <v>61</v>
      </c>
      <c r="E24" s="8" t="s">
        <v>62</v>
      </c>
      <c r="F24" s="76" t="s">
        <v>98</v>
      </c>
      <c r="G24" s="9">
        <v>27.83</v>
      </c>
      <c r="H24" s="10"/>
      <c r="I24" s="11">
        <v>25.16</v>
      </c>
      <c r="J24" s="10"/>
      <c r="K24" s="11">
        <v>46.51</v>
      </c>
      <c r="L24" s="10" t="s">
        <v>16</v>
      </c>
      <c r="M24" s="11">
        <v>27.47</v>
      </c>
      <c r="N24" s="10"/>
      <c r="O24" s="11">
        <v>24.67</v>
      </c>
      <c r="P24" s="10"/>
      <c r="Q24" s="11">
        <v>24.28</v>
      </c>
      <c r="R24" s="10"/>
      <c r="S24" s="11">
        <v>4.92</v>
      </c>
      <c r="T24" s="10"/>
      <c r="U24" s="11">
        <v>25.64</v>
      </c>
      <c r="V24" s="10"/>
      <c r="W24" s="11">
        <v>9.2200000000000006</v>
      </c>
      <c r="X24" s="10"/>
      <c r="Y24" s="11">
        <v>33.700000000000003</v>
      </c>
      <c r="Z24" s="10"/>
      <c r="AA24" s="11">
        <v>21.87</v>
      </c>
      <c r="AB24" s="10"/>
      <c r="AC24" s="11">
        <v>19.93</v>
      </c>
      <c r="AD24" s="10"/>
      <c r="AE24" s="58">
        <v>17.77</v>
      </c>
      <c r="AF24" s="58"/>
      <c r="AG24" s="11">
        <v>33.71</v>
      </c>
      <c r="AH24" s="10"/>
      <c r="AI24" s="77">
        <f>SUM(G24:AH24)</f>
        <v>342.67999999999995</v>
      </c>
      <c r="AJ24" s="12">
        <v>1</v>
      </c>
      <c r="AK24" s="12">
        <v>1</v>
      </c>
      <c r="AL24" s="78">
        <f>AI24</f>
        <v>342.67999999999995</v>
      </c>
      <c r="AM24" s="12">
        <v>9</v>
      </c>
      <c r="AN24" s="79"/>
    </row>
    <row r="25" spans="1:40" s="3" customFormat="1" ht="20.100000000000001" customHeight="1" thickBot="1" x14ac:dyDescent="0.35">
      <c r="A25" s="80" t="s">
        <v>16</v>
      </c>
      <c r="B25" s="97" t="s">
        <v>16</v>
      </c>
      <c r="C25" s="82">
        <v>36</v>
      </c>
      <c r="D25" s="83" t="s">
        <v>137</v>
      </c>
      <c r="E25" s="84" t="s">
        <v>117</v>
      </c>
      <c r="F25" s="85" t="s">
        <v>118</v>
      </c>
      <c r="G25" s="86">
        <v>27</v>
      </c>
      <c r="H25" s="87"/>
      <c r="I25" s="88">
        <v>25.33</v>
      </c>
      <c r="J25" s="87"/>
      <c r="K25" s="88">
        <v>47.77</v>
      </c>
      <c r="L25" s="87" t="s">
        <v>16</v>
      </c>
      <c r="M25" s="88">
        <v>27.96</v>
      </c>
      <c r="N25" s="87"/>
      <c r="O25" s="88">
        <v>25.51</v>
      </c>
      <c r="P25" s="87"/>
      <c r="Q25" s="88">
        <v>29.34</v>
      </c>
      <c r="R25" s="87" t="s">
        <v>16</v>
      </c>
      <c r="S25" s="88">
        <v>3.72</v>
      </c>
      <c r="T25" s="87"/>
      <c r="U25" s="88">
        <v>24.19</v>
      </c>
      <c r="V25" s="87"/>
      <c r="W25" s="88">
        <v>9.19</v>
      </c>
      <c r="X25" s="87"/>
      <c r="Y25" s="88">
        <v>37.1</v>
      </c>
      <c r="Z25" s="87"/>
      <c r="AA25" s="88">
        <v>22.01</v>
      </c>
      <c r="AB25" s="87"/>
      <c r="AC25" s="88">
        <v>19.32</v>
      </c>
      <c r="AD25" s="87"/>
      <c r="AE25" s="89">
        <v>18.97</v>
      </c>
      <c r="AF25" s="89"/>
      <c r="AG25" s="88">
        <v>29.93</v>
      </c>
      <c r="AH25" s="87"/>
      <c r="AI25" s="90">
        <f>SUM(G25:AH25)</f>
        <v>347.34</v>
      </c>
      <c r="AJ25" s="45">
        <v>2</v>
      </c>
      <c r="AK25" s="45">
        <v>3</v>
      </c>
      <c r="AL25" s="91">
        <f>AI25</f>
        <v>347.34</v>
      </c>
      <c r="AM25" s="45">
        <v>13</v>
      </c>
      <c r="AN25" s="92">
        <v>9</v>
      </c>
    </row>
    <row r="26" spans="1:40" s="3" customFormat="1" ht="20.100000000000001" customHeight="1" x14ac:dyDescent="0.3">
      <c r="A26" s="75" t="s">
        <v>35</v>
      </c>
      <c r="B26" s="5" t="s">
        <v>41</v>
      </c>
      <c r="C26" s="6">
        <v>28</v>
      </c>
      <c r="D26" s="7" t="s">
        <v>87</v>
      </c>
      <c r="E26" s="8" t="s">
        <v>124</v>
      </c>
      <c r="F26" s="76" t="s">
        <v>125</v>
      </c>
      <c r="G26" s="9">
        <v>39.54</v>
      </c>
      <c r="H26" s="10"/>
      <c r="I26" s="11">
        <v>52.47</v>
      </c>
      <c r="J26" s="10" t="s">
        <v>16</v>
      </c>
      <c r="K26" s="11">
        <v>49.55</v>
      </c>
      <c r="L26" s="10"/>
      <c r="M26" s="11">
        <v>32.659999999999997</v>
      </c>
      <c r="N26" s="10"/>
      <c r="O26" s="11">
        <v>31.38</v>
      </c>
      <c r="P26" s="10"/>
      <c r="Q26" s="11">
        <v>90.17</v>
      </c>
      <c r="R26" s="10" t="s">
        <v>59</v>
      </c>
      <c r="S26" s="11">
        <v>8.58</v>
      </c>
      <c r="T26" s="10"/>
      <c r="U26" s="11">
        <v>31.3</v>
      </c>
      <c r="V26" s="10"/>
      <c r="W26" s="11">
        <v>24.99</v>
      </c>
      <c r="X26" s="10"/>
      <c r="Y26" s="11">
        <v>62.42</v>
      </c>
      <c r="Z26" s="10" t="s">
        <v>16</v>
      </c>
      <c r="AA26" s="11">
        <v>39.49</v>
      </c>
      <c r="AB26" s="10" t="s">
        <v>59</v>
      </c>
      <c r="AC26" s="11">
        <v>29.15</v>
      </c>
      <c r="AD26" s="10"/>
      <c r="AE26" s="58">
        <v>23.36</v>
      </c>
      <c r="AF26" s="58"/>
      <c r="AG26" s="11">
        <v>44.15</v>
      </c>
      <c r="AH26" s="10"/>
      <c r="AI26" s="77">
        <f>SUM(G26:AH26)</f>
        <v>559.20999999999992</v>
      </c>
      <c r="AJ26" s="12">
        <v>1</v>
      </c>
      <c r="AK26" s="12">
        <v>27</v>
      </c>
      <c r="AL26" s="78">
        <f>AI26*0.93</f>
        <v>520.06529999999998</v>
      </c>
      <c r="AM26" s="12">
        <v>27</v>
      </c>
      <c r="AN26" s="79">
        <v>9</v>
      </c>
    </row>
    <row r="27" spans="1:40" s="3" customFormat="1" ht="20.100000000000001" customHeight="1" x14ac:dyDescent="0.3">
      <c r="A27" s="68" t="s">
        <v>2</v>
      </c>
      <c r="B27" s="14" t="s">
        <v>41</v>
      </c>
      <c r="C27" s="15">
        <v>12</v>
      </c>
      <c r="D27" s="16" t="s">
        <v>110</v>
      </c>
      <c r="E27" s="17" t="s">
        <v>51</v>
      </c>
      <c r="F27" s="69" t="s">
        <v>109</v>
      </c>
      <c r="G27" s="18">
        <v>61.1</v>
      </c>
      <c r="H27" s="19" t="s">
        <v>59</v>
      </c>
      <c r="I27" s="20">
        <v>68.819999999999993</v>
      </c>
      <c r="J27" s="19" t="s">
        <v>42</v>
      </c>
      <c r="K27" s="20">
        <v>45.22</v>
      </c>
      <c r="L27" s="19"/>
      <c r="M27" s="20">
        <v>30.66</v>
      </c>
      <c r="N27" s="19"/>
      <c r="O27" s="20">
        <v>46.09</v>
      </c>
      <c r="P27" s="19" t="s">
        <v>59</v>
      </c>
      <c r="Q27" s="20">
        <v>90.17</v>
      </c>
      <c r="R27" s="19" t="s">
        <v>59</v>
      </c>
      <c r="S27" s="20">
        <v>5.42</v>
      </c>
      <c r="T27" s="19"/>
      <c r="U27" s="20">
        <v>26.57</v>
      </c>
      <c r="V27" s="19"/>
      <c r="W27" s="20">
        <v>12.88</v>
      </c>
      <c r="X27" s="19"/>
      <c r="Y27" s="20">
        <v>58.29</v>
      </c>
      <c r="Z27" s="19" t="s">
        <v>138</v>
      </c>
      <c r="AA27" s="20">
        <v>24.94</v>
      </c>
      <c r="AB27" s="19"/>
      <c r="AC27" s="20">
        <v>23.9</v>
      </c>
      <c r="AD27" s="19"/>
      <c r="AE27" s="59">
        <v>20.28</v>
      </c>
      <c r="AF27" s="59"/>
      <c r="AG27" s="20">
        <v>47.18</v>
      </c>
      <c r="AH27" s="19"/>
      <c r="AI27" s="72">
        <f>SUM(G27:AH27)</f>
        <v>561.52</v>
      </c>
      <c r="AJ27" s="21">
        <v>2</v>
      </c>
      <c r="AK27" s="21">
        <v>28</v>
      </c>
      <c r="AL27" s="73">
        <f>AI27*0.95</f>
        <v>533.44399999999996</v>
      </c>
      <c r="AM27" s="21">
        <v>28</v>
      </c>
      <c r="AN27" s="43">
        <v>6</v>
      </c>
    </row>
    <row r="28" spans="1:40" s="3" customFormat="1" ht="20.100000000000001" customHeight="1" x14ac:dyDescent="0.3">
      <c r="A28" s="68" t="s">
        <v>35</v>
      </c>
      <c r="B28" s="14" t="s">
        <v>41</v>
      </c>
      <c r="C28" s="15">
        <v>27</v>
      </c>
      <c r="D28" s="16" t="s">
        <v>86</v>
      </c>
      <c r="E28" s="17" t="s">
        <v>123</v>
      </c>
      <c r="F28" s="69" t="s">
        <v>103</v>
      </c>
      <c r="G28" s="18">
        <v>37.159999999999997</v>
      </c>
      <c r="H28" s="19"/>
      <c r="I28" s="20">
        <v>36.01</v>
      </c>
      <c r="J28" s="19"/>
      <c r="K28" s="20">
        <v>79.77</v>
      </c>
      <c r="L28" s="19" t="s">
        <v>59</v>
      </c>
      <c r="M28" s="20">
        <v>37.06</v>
      </c>
      <c r="N28" s="19"/>
      <c r="O28" s="20">
        <v>33.130000000000003</v>
      </c>
      <c r="P28" s="19"/>
      <c r="Q28" s="20">
        <v>90.17</v>
      </c>
      <c r="R28" s="19" t="s">
        <v>59</v>
      </c>
      <c r="S28" s="20">
        <v>6.56</v>
      </c>
      <c r="T28" s="19"/>
      <c r="U28" s="20">
        <v>31.58</v>
      </c>
      <c r="V28" s="19"/>
      <c r="W28" s="20">
        <v>20.32</v>
      </c>
      <c r="X28" s="19"/>
      <c r="Y28" s="20">
        <v>89</v>
      </c>
      <c r="Z28" s="19" t="s">
        <v>140</v>
      </c>
      <c r="AA28" s="20">
        <v>27.98</v>
      </c>
      <c r="AB28" s="19"/>
      <c r="AC28" s="20">
        <v>34.69</v>
      </c>
      <c r="AD28" s="19" t="s">
        <v>16</v>
      </c>
      <c r="AE28" s="59">
        <v>26.03</v>
      </c>
      <c r="AF28" s="59"/>
      <c r="AG28" s="20">
        <v>61.34</v>
      </c>
      <c r="AH28" s="19"/>
      <c r="AI28" s="72">
        <f>SUM(G28:AH28)</f>
        <v>610.80000000000007</v>
      </c>
      <c r="AJ28" s="21">
        <v>4</v>
      </c>
      <c r="AK28" s="21">
        <v>29</v>
      </c>
      <c r="AL28" s="73">
        <f>AI28*0.93</f>
        <v>568.0440000000001</v>
      </c>
      <c r="AM28" s="21">
        <v>30</v>
      </c>
      <c r="AN28" s="43"/>
    </row>
    <row r="29" spans="1:40" s="3" customFormat="1" ht="20.100000000000001" customHeight="1" x14ac:dyDescent="0.3">
      <c r="A29" s="68" t="s">
        <v>36</v>
      </c>
      <c r="B29" s="14" t="s">
        <v>41</v>
      </c>
      <c r="C29" s="15">
        <v>33</v>
      </c>
      <c r="D29" s="16" t="s">
        <v>55</v>
      </c>
      <c r="E29" s="17" t="s">
        <v>52</v>
      </c>
      <c r="F29" s="69" t="s">
        <v>126</v>
      </c>
      <c r="G29" s="18">
        <v>61.1</v>
      </c>
      <c r="H29" s="19" t="s">
        <v>59</v>
      </c>
      <c r="I29" s="20">
        <v>44.98</v>
      </c>
      <c r="J29" s="19"/>
      <c r="K29" s="20">
        <v>58.1</v>
      </c>
      <c r="L29" s="19"/>
      <c r="M29" s="20">
        <v>35.76</v>
      </c>
      <c r="N29" s="19"/>
      <c r="O29" s="20">
        <v>37.04</v>
      </c>
      <c r="P29" s="19"/>
      <c r="Q29" s="20">
        <v>52.49</v>
      </c>
      <c r="R29" s="19"/>
      <c r="S29" s="20">
        <v>7.78</v>
      </c>
      <c r="T29" s="19"/>
      <c r="U29" s="20">
        <v>44.06</v>
      </c>
      <c r="V29" s="19"/>
      <c r="W29" s="20">
        <v>25.32</v>
      </c>
      <c r="X29" s="19"/>
      <c r="Y29" s="20">
        <v>84</v>
      </c>
      <c r="Z29" s="19" t="s">
        <v>138</v>
      </c>
      <c r="AA29" s="20">
        <v>32.35</v>
      </c>
      <c r="AB29" s="19"/>
      <c r="AC29" s="20">
        <v>31.63</v>
      </c>
      <c r="AD29" s="19"/>
      <c r="AE29" s="59">
        <v>38.99</v>
      </c>
      <c r="AF29" s="59"/>
      <c r="AG29" s="20">
        <v>74.73</v>
      </c>
      <c r="AH29" s="19"/>
      <c r="AI29" s="72">
        <f>SUM(G29:AH29)</f>
        <v>628.33000000000004</v>
      </c>
      <c r="AJ29" s="21">
        <v>3</v>
      </c>
      <c r="AK29" s="21">
        <v>30</v>
      </c>
      <c r="AL29" s="73">
        <f>AI29*0.86</f>
        <v>540.36380000000008</v>
      </c>
      <c r="AM29" s="21">
        <v>29</v>
      </c>
      <c r="AN29" s="43">
        <v>4</v>
      </c>
    </row>
    <row r="30" spans="1:40" s="3" customFormat="1" ht="20.100000000000001" customHeight="1" x14ac:dyDescent="0.3">
      <c r="A30" s="68" t="s">
        <v>2</v>
      </c>
      <c r="B30" s="14" t="s">
        <v>41</v>
      </c>
      <c r="C30" s="15">
        <v>13</v>
      </c>
      <c r="D30" s="16" t="s">
        <v>80</v>
      </c>
      <c r="E30" s="17" t="s">
        <v>62</v>
      </c>
      <c r="F30" s="69" t="s">
        <v>121</v>
      </c>
      <c r="G30" s="18">
        <v>47.22</v>
      </c>
      <c r="H30" s="19"/>
      <c r="I30" s="20">
        <v>48.37</v>
      </c>
      <c r="J30" s="19"/>
      <c r="K30" s="20">
        <v>74.77</v>
      </c>
      <c r="L30" s="19"/>
      <c r="M30" s="20">
        <v>43.55</v>
      </c>
      <c r="N30" s="19"/>
      <c r="O30" s="20">
        <v>38.53</v>
      </c>
      <c r="P30" s="19"/>
      <c r="Q30" s="20">
        <v>45.48</v>
      </c>
      <c r="R30" s="19"/>
      <c r="S30" s="20">
        <v>18.579999999999998</v>
      </c>
      <c r="T30" s="19" t="s">
        <v>42</v>
      </c>
      <c r="U30" s="20">
        <v>54.06</v>
      </c>
      <c r="V30" s="19" t="s">
        <v>42</v>
      </c>
      <c r="W30" s="20">
        <v>35.32</v>
      </c>
      <c r="X30" s="19" t="s">
        <v>42</v>
      </c>
      <c r="Y30" s="20">
        <v>94</v>
      </c>
      <c r="Z30" s="19" t="s">
        <v>42</v>
      </c>
      <c r="AA30" s="20">
        <v>44.49</v>
      </c>
      <c r="AB30" s="19" t="s">
        <v>42</v>
      </c>
      <c r="AC30" s="20">
        <v>41.63</v>
      </c>
      <c r="AD30" s="19" t="s">
        <v>42</v>
      </c>
      <c r="AE30" s="59">
        <v>48.99</v>
      </c>
      <c r="AF30" s="59" t="s">
        <v>42</v>
      </c>
      <c r="AG30" s="20">
        <v>92.3</v>
      </c>
      <c r="AH30" s="19" t="s">
        <v>42</v>
      </c>
      <c r="AI30" s="72">
        <f>SUM(G30:AH30)</f>
        <v>727.29</v>
      </c>
      <c r="AJ30" s="21">
        <v>6</v>
      </c>
      <c r="AK30" s="21">
        <v>31</v>
      </c>
      <c r="AL30" s="73">
        <f>AI30*0.95</f>
        <v>690.92549999999994</v>
      </c>
      <c r="AM30" s="21">
        <v>32</v>
      </c>
      <c r="AN30" s="43"/>
    </row>
    <row r="31" spans="1:40" s="3" customFormat="1" ht="20.100000000000001" customHeight="1" thickBot="1" x14ac:dyDescent="0.35">
      <c r="A31" s="80" t="s">
        <v>35</v>
      </c>
      <c r="B31" s="81" t="s">
        <v>41</v>
      </c>
      <c r="C31" s="82">
        <v>29</v>
      </c>
      <c r="D31" s="83" t="s">
        <v>88</v>
      </c>
      <c r="E31" s="84" t="s">
        <v>123</v>
      </c>
      <c r="F31" s="85" t="s">
        <v>103</v>
      </c>
      <c r="G31" s="86">
        <v>56.1</v>
      </c>
      <c r="H31" s="87"/>
      <c r="I31" s="88">
        <v>58.82</v>
      </c>
      <c r="J31" s="87"/>
      <c r="K31" s="88">
        <v>67.69</v>
      </c>
      <c r="L31" s="87"/>
      <c r="M31" s="88">
        <v>59.8</v>
      </c>
      <c r="N31" s="87"/>
      <c r="O31" s="88">
        <v>41.09</v>
      </c>
      <c r="P31" s="87"/>
      <c r="Q31" s="88">
        <v>85.17</v>
      </c>
      <c r="R31" s="87"/>
      <c r="S31" s="88">
        <v>8.2799999999999994</v>
      </c>
      <c r="T31" s="87"/>
      <c r="U31" s="88">
        <v>49.06</v>
      </c>
      <c r="V31" s="87" t="s">
        <v>59</v>
      </c>
      <c r="W31" s="88">
        <v>38.28</v>
      </c>
      <c r="X31" s="87" t="s">
        <v>64</v>
      </c>
      <c r="Y31" s="88">
        <v>89</v>
      </c>
      <c r="Z31" s="87" t="s">
        <v>59</v>
      </c>
      <c r="AA31" s="88">
        <v>34.49</v>
      </c>
      <c r="AB31" s="87"/>
      <c r="AC31" s="88">
        <v>36.630000000000003</v>
      </c>
      <c r="AD31" s="87" t="s">
        <v>59</v>
      </c>
      <c r="AE31" s="89">
        <v>33.549999999999997</v>
      </c>
      <c r="AF31" s="89"/>
      <c r="AG31" s="88">
        <v>82.3</v>
      </c>
      <c r="AH31" s="87"/>
      <c r="AI31" s="90">
        <f>SUM(G31:AH31)</f>
        <v>740.25999999999988</v>
      </c>
      <c r="AJ31" s="45">
        <v>5</v>
      </c>
      <c r="AK31" s="45">
        <v>32</v>
      </c>
      <c r="AL31" s="73">
        <f>AI31*0.93</f>
        <v>688.44179999999994</v>
      </c>
      <c r="AM31" s="45">
        <v>31</v>
      </c>
      <c r="AN31" s="92"/>
    </row>
    <row r="32" spans="1:40" s="3" customFormat="1" ht="20.100000000000001" customHeight="1" x14ac:dyDescent="0.3">
      <c r="A32" s="75" t="s">
        <v>2</v>
      </c>
      <c r="B32" s="5" t="s">
        <v>40</v>
      </c>
      <c r="C32" s="6">
        <v>2</v>
      </c>
      <c r="D32" s="7" t="s">
        <v>37</v>
      </c>
      <c r="E32" s="8" t="s">
        <v>100</v>
      </c>
      <c r="F32" s="76" t="s">
        <v>57</v>
      </c>
      <c r="G32" s="9">
        <v>29.12</v>
      </c>
      <c r="H32" s="10"/>
      <c r="I32" s="11">
        <v>25.47</v>
      </c>
      <c r="J32" s="10"/>
      <c r="K32" s="11">
        <v>48.03</v>
      </c>
      <c r="L32" s="10" t="s">
        <v>64</v>
      </c>
      <c r="M32" s="11">
        <v>29.86</v>
      </c>
      <c r="N32" s="10"/>
      <c r="O32" s="11">
        <v>27.23</v>
      </c>
      <c r="P32" s="10"/>
      <c r="Q32" s="11">
        <v>25</v>
      </c>
      <c r="R32" s="10"/>
      <c r="S32" s="11">
        <v>3.69</v>
      </c>
      <c r="T32" s="10"/>
      <c r="U32" s="11">
        <v>27.13</v>
      </c>
      <c r="V32" s="10"/>
      <c r="W32" s="11">
        <v>9.2899999999999991</v>
      </c>
      <c r="X32" s="10"/>
      <c r="Y32" s="11">
        <v>39.68</v>
      </c>
      <c r="Z32" s="10" t="s">
        <v>16</v>
      </c>
      <c r="AA32" s="11">
        <v>23.63</v>
      </c>
      <c r="AB32" s="10"/>
      <c r="AC32" s="11">
        <v>23.01</v>
      </c>
      <c r="AD32" s="10"/>
      <c r="AE32" s="58">
        <v>18.68</v>
      </c>
      <c r="AF32" s="58"/>
      <c r="AG32" s="11">
        <v>31.88</v>
      </c>
      <c r="AH32" s="10"/>
      <c r="AI32" s="77">
        <f>SUM(G32:AH32)</f>
        <v>361.7</v>
      </c>
      <c r="AJ32" s="12">
        <v>1</v>
      </c>
      <c r="AK32" s="12">
        <v>9</v>
      </c>
      <c r="AL32" s="78">
        <f>AI32*0.95</f>
        <v>343.61499999999995</v>
      </c>
      <c r="AM32" s="12">
        <v>11</v>
      </c>
      <c r="AN32" s="79">
        <v>9</v>
      </c>
    </row>
    <row r="33" spans="1:40" s="3" customFormat="1" ht="20.100000000000001" customHeight="1" thickBot="1" x14ac:dyDescent="0.35">
      <c r="A33" s="80" t="s">
        <v>2</v>
      </c>
      <c r="B33" s="81" t="s">
        <v>40</v>
      </c>
      <c r="C33" s="82">
        <v>5</v>
      </c>
      <c r="D33" s="83" t="s">
        <v>54</v>
      </c>
      <c r="E33" s="84" t="s">
        <v>6</v>
      </c>
      <c r="F33" s="85" t="s">
        <v>109</v>
      </c>
      <c r="G33" s="86">
        <v>32.26</v>
      </c>
      <c r="H33" s="87"/>
      <c r="I33" s="88">
        <v>30.47</v>
      </c>
      <c r="J33" s="87" t="s">
        <v>59</v>
      </c>
      <c r="K33" s="88">
        <v>44.33</v>
      </c>
      <c r="L33" s="87"/>
      <c r="M33" s="88">
        <v>35.840000000000003</v>
      </c>
      <c r="N33" s="87" t="s">
        <v>16</v>
      </c>
      <c r="O33" s="88">
        <v>28.57</v>
      </c>
      <c r="P33" s="87"/>
      <c r="Q33" s="88">
        <v>34.770000000000003</v>
      </c>
      <c r="R33" s="87"/>
      <c r="S33" s="88">
        <v>4.26</v>
      </c>
      <c r="T33" s="87"/>
      <c r="U33" s="88">
        <v>27.27</v>
      </c>
      <c r="V33" s="87"/>
      <c r="W33" s="88">
        <v>11.6</v>
      </c>
      <c r="X33" s="87"/>
      <c r="Y33" s="88">
        <v>37.21</v>
      </c>
      <c r="Z33" s="87"/>
      <c r="AA33" s="88">
        <v>23.91</v>
      </c>
      <c r="AB33" s="87"/>
      <c r="AC33" s="88">
        <v>21.1</v>
      </c>
      <c r="AD33" s="87"/>
      <c r="AE33" s="89">
        <v>19.36</v>
      </c>
      <c r="AF33" s="89"/>
      <c r="AG33" s="88">
        <v>31.85</v>
      </c>
      <c r="AH33" s="87"/>
      <c r="AI33" s="90">
        <f>SUM(G33:AH33)</f>
        <v>382.80000000000007</v>
      </c>
      <c r="AJ33" s="45">
        <v>2</v>
      </c>
      <c r="AK33" s="45">
        <v>14</v>
      </c>
      <c r="AL33" s="91">
        <f>AI33*0.95</f>
        <v>363.66</v>
      </c>
      <c r="AM33" s="45">
        <v>16</v>
      </c>
      <c r="AN33" s="92">
        <v>6</v>
      </c>
    </row>
    <row r="34" spans="1:40" s="3" customFormat="1" ht="20.100000000000001" customHeight="1" x14ac:dyDescent="0.3">
      <c r="A34" s="75" t="s">
        <v>2</v>
      </c>
      <c r="B34" s="5" t="s">
        <v>49</v>
      </c>
      <c r="C34" s="6">
        <v>18</v>
      </c>
      <c r="D34" s="7" t="s">
        <v>92</v>
      </c>
      <c r="E34" s="8" t="s">
        <v>62</v>
      </c>
      <c r="F34" s="76" t="s">
        <v>93</v>
      </c>
      <c r="G34" s="9">
        <v>32.92</v>
      </c>
      <c r="H34" s="10"/>
      <c r="I34" s="11">
        <v>32.159999999999997</v>
      </c>
      <c r="J34" s="10"/>
      <c r="K34" s="11">
        <v>46.32</v>
      </c>
      <c r="L34" s="10"/>
      <c r="M34" s="11">
        <v>33.520000000000003</v>
      </c>
      <c r="N34" s="10"/>
      <c r="O34" s="11">
        <v>28.68</v>
      </c>
      <c r="P34" s="10"/>
      <c r="Q34" s="11">
        <v>38.880000000000003</v>
      </c>
      <c r="R34" s="10" t="s">
        <v>16</v>
      </c>
      <c r="S34" s="11">
        <v>7.15</v>
      </c>
      <c r="T34" s="10"/>
      <c r="U34" s="11">
        <v>30.12</v>
      </c>
      <c r="V34" s="10"/>
      <c r="W34" s="11">
        <v>13.12</v>
      </c>
      <c r="X34" s="10"/>
      <c r="Y34" s="11">
        <v>61.88</v>
      </c>
      <c r="Z34" s="10" t="s">
        <v>16</v>
      </c>
      <c r="AA34" s="11">
        <v>24.7</v>
      </c>
      <c r="AB34" s="10"/>
      <c r="AC34" s="11">
        <v>30.34</v>
      </c>
      <c r="AD34" s="10" t="s">
        <v>59</v>
      </c>
      <c r="AE34" s="58">
        <v>24.15</v>
      </c>
      <c r="AF34" s="58"/>
      <c r="AG34" s="11">
        <v>45.61</v>
      </c>
      <c r="AH34" s="10"/>
      <c r="AI34" s="77">
        <f>SUM(G34:AH34)</f>
        <v>449.54999999999995</v>
      </c>
      <c r="AJ34" s="12">
        <v>1</v>
      </c>
      <c r="AK34" s="12">
        <v>19</v>
      </c>
      <c r="AL34" s="78">
        <f>AI34*0.95</f>
        <v>427.07249999999993</v>
      </c>
      <c r="AM34" s="12">
        <v>22</v>
      </c>
      <c r="AN34" s="79"/>
    </row>
    <row r="35" spans="1:40" s="3" customFormat="1" ht="20.100000000000001" customHeight="1" thickBot="1" x14ac:dyDescent="0.35">
      <c r="A35" s="80" t="s">
        <v>2</v>
      </c>
      <c r="B35" s="81" t="s">
        <v>49</v>
      </c>
      <c r="C35" s="82">
        <v>3</v>
      </c>
      <c r="D35" s="83" t="s">
        <v>66</v>
      </c>
      <c r="E35" s="84" t="s">
        <v>6</v>
      </c>
      <c r="F35" s="85" t="s">
        <v>48</v>
      </c>
      <c r="G35" s="86">
        <v>33.68</v>
      </c>
      <c r="H35" s="87"/>
      <c r="I35" s="88">
        <v>33.74</v>
      </c>
      <c r="J35" s="87"/>
      <c r="K35" s="88">
        <v>47.24</v>
      </c>
      <c r="L35" s="87"/>
      <c r="M35" s="88">
        <v>34.07</v>
      </c>
      <c r="N35" s="87"/>
      <c r="O35" s="88">
        <v>30.08</v>
      </c>
      <c r="P35" s="87"/>
      <c r="Q35" s="88">
        <v>37.28</v>
      </c>
      <c r="R35" s="87" t="s">
        <v>16</v>
      </c>
      <c r="S35" s="88">
        <v>6.55</v>
      </c>
      <c r="T35" s="87"/>
      <c r="U35" s="88">
        <v>30.1</v>
      </c>
      <c r="V35" s="87"/>
      <c r="W35" s="88">
        <v>14.32</v>
      </c>
      <c r="X35" s="87"/>
      <c r="Y35" s="88">
        <v>56.64</v>
      </c>
      <c r="Z35" s="87"/>
      <c r="AA35" s="88">
        <v>24.68</v>
      </c>
      <c r="AB35" s="87"/>
      <c r="AC35" s="88">
        <v>25.34</v>
      </c>
      <c r="AD35" s="87"/>
      <c r="AE35" s="89">
        <v>21.64</v>
      </c>
      <c r="AF35" s="89"/>
      <c r="AG35" s="88">
        <v>54.71</v>
      </c>
      <c r="AH35" s="87"/>
      <c r="AI35" s="90">
        <f>SUM(G35:AH35)</f>
        <v>450.06999999999994</v>
      </c>
      <c r="AJ35" s="45">
        <v>2</v>
      </c>
      <c r="AK35" s="45">
        <v>20</v>
      </c>
      <c r="AL35" s="91">
        <f>AI35*0.95</f>
        <v>427.56649999999991</v>
      </c>
      <c r="AM35" s="45">
        <v>23</v>
      </c>
      <c r="AN35" s="92">
        <v>9</v>
      </c>
    </row>
    <row r="36" spans="1:40" s="3" customFormat="1" ht="20.100000000000001" customHeight="1" x14ac:dyDescent="0.3">
      <c r="A36" s="75" t="s">
        <v>2</v>
      </c>
      <c r="B36" s="5" t="s">
        <v>96</v>
      </c>
      <c r="C36" s="6">
        <v>11</v>
      </c>
      <c r="D36" s="60" t="s">
        <v>94</v>
      </c>
      <c r="E36" s="8" t="s">
        <v>96</v>
      </c>
      <c r="F36" s="76" t="s">
        <v>111</v>
      </c>
      <c r="G36" s="9">
        <v>33.229999999999997</v>
      </c>
      <c r="H36" s="10"/>
      <c r="I36" s="11">
        <v>34</v>
      </c>
      <c r="J36" s="10"/>
      <c r="K36" s="11">
        <v>52.42</v>
      </c>
      <c r="L36" s="10"/>
      <c r="M36" s="11">
        <v>33.72</v>
      </c>
      <c r="N36" s="10"/>
      <c r="O36" s="11">
        <v>31.18</v>
      </c>
      <c r="P36" s="10"/>
      <c r="Q36" s="11">
        <v>31.58</v>
      </c>
      <c r="R36" s="10"/>
      <c r="S36" s="11">
        <v>6.04</v>
      </c>
      <c r="T36" s="10"/>
      <c r="U36" s="11">
        <v>28.21</v>
      </c>
      <c r="V36" s="10"/>
      <c r="W36" s="11">
        <v>12.26</v>
      </c>
      <c r="X36" s="10"/>
      <c r="Y36" s="102">
        <v>64.42</v>
      </c>
      <c r="Z36" s="10" t="s">
        <v>42</v>
      </c>
      <c r="AA36" s="102">
        <v>35.82</v>
      </c>
      <c r="AB36" s="10" t="s">
        <v>42</v>
      </c>
      <c r="AC36" s="11">
        <v>39.26</v>
      </c>
      <c r="AD36" s="10" t="s">
        <v>42</v>
      </c>
      <c r="AE36" s="105">
        <v>30.28</v>
      </c>
      <c r="AF36" s="58" t="s">
        <v>42</v>
      </c>
      <c r="AG36" s="102">
        <v>59.65</v>
      </c>
      <c r="AH36" s="10" t="s">
        <v>42</v>
      </c>
      <c r="AI36" s="44">
        <f>SUM(G36:AH36)</f>
        <v>492.06999999999994</v>
      </c>
      <c r="AJ36" s="98"/>
      <c r="AK36" s="98"/>
      <c r="AL36" s="98"/>
      <c r="AM36" s="98"/>
      <c r="AN36" s="98"/>
    </row>
    <row r="37" spans="1:40" s="3" customFormat="1" ht="20.100000000000001" customHeight="1" x14ac:dyDescent="0.3">
      <c r="A37" s="68" t="s">
        <v>35</v>
      </c>
      <c r="B37" s="14" t="s">
        <v>96</v>
      </c>
      <c r="C37" s="15">
        <v>14</v>
      </c>
      <c r="D37" s="16" t="s">
        <v>81</v>
      </c>
      <c r="E37" s="17" t="s">
        <v>96</v>
      </c>
      <c r="F37" s="69" t="s">
        <v>105</v>
      </c>
      <c r="G37" s="18">
        <v>35.81</v>
      </c>
      <c r="H37" s="19"/>
      <c r="I37" s="20">
        <v>43.86</v>
      </c>
      <c r="J37" s="19"/>
      <c r="K37" s="20">
        <v>50.53</v>
      </c>
      <c r="L37" s="19"/>
      <c r="M37" s="20">
        <v>38.869999999999997</v>
      </c>
      <c r="N37" s="19" t="s">
        <v>16</v>
      </c>
      <c r="O37" s="100">
        <v>36.18</v>
      </c>
      <c r="P37" s="19" t="s">
        <v>59</v>
      </c>
      <c r="Q37" s="100">
        <v>41.32</v>
      </c>
      <c r="R37" s="19" t="s">
        <v>59</v>
      </c>
      <c r="S37" s="20">
        <v>5.59</v>
      </c>
      <c r="T37" s="19"/>
      <c r="U37" s="20">
        <v>34.01</v>
      </c>
      <c r="V37" s="19" t="s">
        <v>16</v>
      </c>
      <c r="W37" s="20">
        <v>12.44</v>
      </c>
      <c r="X37" s="19"/>
      <c r="Y37" s="20">
        <v>45.74</v>
      </c>
      <c r="Z37" s="19"/>
      <c r="AA37" s="100">
        <v>30.82</v>
      </c>
      <c r="AB37" s="19" t="s">
        <v>59</v>
      </c>
      <c r="AC37" s="20">
        <v>26.35</v>
      </c>
      <c r="AD37" s="19"/>
      <c r="AE37" s="59">
        <v>20.28</v>
      </c>
      <c r="AF37" s="59"/>
      <c r="AG37" s="20">
        <v>34.17</v>
      </c>
      <c r="AH37" s="19"/>
      <c r="AI37" s="22">
        <f>SUM(G37:AH37)</f>
        <v>455.97000000000008</v>
      </c>
      <c r="AJ37" s="98"/>
      <c r="AK37" s="98"/>
      <c r="AL37" s="98"/>
      <c r="AM37" s="98"/>
      <c r="AN37" s="98"/>
    </row>
    <row r="38" spans="1:40" s="3" customFormat="1" ht="20.100000000000001" customHeight="1" x14ac:dyDescent="0.3">
      <c r="A38" s="68" t="s">
        <v>35</v>
      </c>
      <c r="B38" s="14" t="s">
        <v>96</v>
      </c>
      <c r="C38" s="15">
        <v>17</v>
      </c>
      <c r="D38" s="16" t="s">
        <v>82</v>
      </c>
      <c r="E38" s="17" t="s">
        <v>96</v>
      </c>
      <c r="F38" s="69" t="s">
        <v>97</v>
      </c>
      <c r="G38" s="18">
        <v>37.65</v>
      </c>
      <c r="H38" s="19"/>
      <c r="I38" s="20">
        <v>37.72</v>
      </c>
      <c r="J38" s="19"/>
      <c r="K38" s="100">
        <v>57.42</v>
      </c>
      <c r="L38" s="19" t="s">
        <v>59</v>
      </c>
      <c r="M38" s="20">
        <v>33.79</v>
      </c>
      <c r="N38" s="19"/>
      <c r="O38" s="100">
        <v>36.18</v>
      </c>
      <c r="P38" s="19" t="s">
        <v>59</v>
      </c>
      <c r="Q38" s="20">
        <v>36.32</v>
      </c>
      <c r="R38" s="19"/>
      <c r="S38" s="20">
        <v>7.61</v>
      </c>
      <c r="T38" s="19"/>
      <c r="U38" s="20">
        <v>29.55</v>
      </c>
      <c r="V38" s="19"/>
      <c r="W38" s="20">
        <v>14.67</v>
      </c>
      <c r="X38" s="19"/>
      <c r="Y38" s="20">
        <v>54.42</v>
      </c>
      <c r="Z38" s="19"/>
      <c r="AA38" s="20">
        <v>25.82</v>
      </c>
      <c r="AB38" s="19"/>
      <c r="AC38" s="100">
        <v>34.26</v>
      </c>
      <c r="AD38" s="19" t="s">
        <v>59</v>
      </c>
      <c r="AE38" s="59">
        <v>27.67</v>
      </c>
      <c r="AF38" s="59" t="s">
        <v>16</v>
      </c>
      <c r="AG38" s="20">
        <v>49.65</v>
      </c>
      <c r="AH38" s="19"/>
      <c r="AI38" s="22">
        <f>SUM(G38:AH38)</f>
        <v>482.73</v>
      </c>
      <c r="AJ38" s="98"/>
      <c r="AK38" s="98"/>
      <c r="AL38" s="98"/>
      <c r="AM38" s="98"/>
      <c r="AN38" s="98"/>
    </row>
    <row r="39" spans="1:40" s="3" customFormat="1" ht="19.5" x14ac:dyDescent="0.3">
      <c r="A39" s="68" t="s">
        <v>4</v>
      </c>
      <c r="B39" s="14" t="s">
        <v>96</v>
      </c>
      <c r="C39" s="15">
        <v>20</v>
      </c>
      <c r="D39" s="16" t="s">
        <v>95</v>
      </c>
      <c r="E39" s="17" t="s">
        <v>96</v>
      </c>
      <c r="F39" s="69" t="s">
        <v>122</v>
      </c>
      <c r="G39" s="101">
        <v>46.01</v>
      </c>
      <c r="H39" s="19" t="s">
        <v>59</v>
      </c>
      <c r="I39" s="20">
        <v>41.76</v>
      </c>
      <c r="J39" s="19" t="s">
        <v>16</v>
      </c>
      <c r="K39" s="20">
        <v>49.45</v>
      </c>
      <c r="L39" s="19"/>
      <c r="M39" s="20">
        <v>49.57</v>
      </c>
      <c r="N39" s="19" t="s">
        <v>139</v>
      </c>
      <c r="O39" s="20">
        <v>29.46</v>
      </c>
      <c r="P39" s="19"/>
      <c r="Q39" s="20">
        <v>35.450000000000003</v>
      </c>
      <c r="R39" s="19" t="s">
        <v>16</v>
      </c>
      <c r="S39" s="20">
        <v>11.2</v>
      </c>
      <c r="T39" s="19" t="s">
        <v>64</v>
      </c>
      <c r="U39" s="20">
        <v>41.34</v>
      </c>
      <c r="V39" s="19" t="s">
        <v>138</v>
      </c>
      <c r="W39" s="20">
        <v>11.83</v>
      </c>
      <c r="X39" s="19"/>
      <c r="Y39" s="20">
        <v>42.22</v>
      </c>
      <c r="Z39" s="19"/>
      <c r="AA39" s="100">
        <v>30.82</v>
      </c>
      <c r="AB39" s="19" t="s">
        <v>59</v>
      </c>
      <c r="AC39" s="100">
        <v>34.26</v>
      </c>
      <c r="AD39" s="19" t="s">
        <v>59</v>
      </c>
      <c r="AE39" s="104">
        <v>25.28</v>
      </c>
      <c r="AF39" s="59" t="s">
        <v>59</v>
      </c>
      <c r="AG39" s="20">
        <v>38.880000000000003</v>
      </c>
      <c r="AH39" s="19"/>
      <c r="AI39" s="22">
        <f>SUM(G39:AH39)</f>
        <v>487.53</v>
      </c>
      <c r="AJ39" s="98"/>
      <c r="AK39" s="98"/>
      <c r="AL39" s="98"/>
      <c r="AM39" s="98"/>
      <c r="AN39" s="98"/>
    </row>
    <row r="40" spans="1:40" s="3" customFormat="1" ht="20.25" thickBot="1" x14ac:dyDescent="0.35">
      <c r="A40" s="80" t="s">
        <v>4</v>
      </c>
      <c r="B40" s="81" t="s">
        <v>96</v>
      </c>
      <c r="C40" s="82">
        <v>22</v>
      </c>
      <c r="D40" s="83" t="s">
        <v>106</v>
      </c>
      <c r="E40" s="84" t="s">
        <v>96</v>
      </c>
      <c r="F40" s="85" t="s">
        <v>107</v>
      </c>
      <c r="G40" s="86">
        <v>41.01</v>
      </c>
      <c r="H40" s="87"/>
      <c r="I40" s="88">
        <v>27.75</v>
      </c>
      <c r="J40" s="87"/>
      <c r="K40" s="88">
        <v>59.42</v>
      </c>
      <c r="L40" s="87" t="s">
        <v>16</v>
      </c>
      <c r="M40" s="88">
        <v>32.26</v>
      </c>
      <c r="N40" s="87"/>
      <c r="O40" s="88">
        <v>28.84</v>
      </c>
      <c r="P40" s="87"/>
      <c r="Q40" s="88">
        <v>28.64</v>
      </c>
      <c r="R40" s="87"/>
      <c r="S40" s="88">
        <v>5.26</v>
      </c>
      <c r="T40" s="87"/>
      <c r="U40" s="88">
        <v>26.25</v>
      </c>
      <c r="V40" s="87"/>
      <c r="W40" s="88">
        <v>14.12</v>
      </c>
      <c r="X40" s="87"/>
      <c r="Y40" s="88">
        <v>46.24</v>
      </c>
      <c r="Z40" s="87"/>
      <c r="AA40" s="103">
        <v>30.82</v>
      </c>
      <c r="AB40" s="87" t="s">
        <v>59</v>
      </c>
      <c r="AC40" s="88">
        <v>29.26</v>
      </c>
      <c r="AD40" s="87"/>
      <c r="AE40" s="89">
        <v>31.51</v>
      </c>
      <c r="AF40" s="89" t="s">
        <v>16</v>
      </c>
      <c r="AG40" s="88">
        <v>38.159999999999997</v>
      </c>
      <c r="AH40" s="87"/>
      <c r="AI40" s="99">
        <f>SUM(G40:AH40)</f>
        <v>439.53999999999996</v>
      </c>
      <c r="AJ40" s="98"/>
      <c r="AK40" s="98"/>
      <c r="AL40" s="98"/>
      <c r="AM40" s="98"/>
      <c r="AN40" s="98"/>
    </row>
    <row r="41" spans="1:40" s="3" customFormat="1" ht="18.75" x14ac:dyDescent="0.25">
      <c r="A41" s="25"/>
      <c r="B41" s="25"/>
      <c r="C41" s="25"/>
      <c r="D41" s="25"/>
      <c r="E41" s="25"/>
      <c r="F41" s="25"/>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7"/>
    </row>
    <row r="42" spans="1:40" s="3" customFormat="1" ht="18.75" x14ac:dyDescent="0.25">
      <c r="A42" s="27" t="s">
        <v>17</v>
      </c>
      <c r="B42" s="27"/>
      <c r="C42" s="27"/>
      <c r="D42" s="28"/>
      <c r="E42" s="27" t="s">
        <v>18</v>
      </c>
      <c r="F42" s="25"/>
      <c r="G42" s="29"/>
      <c r="H42" s="29"/>
      <c r="I42" s="29"/>
      <c r="J42" s="29"/>
      <c r="K42" s="29"/>
      <c r="L42" s="29"/>
      <c r="M42" s="29"/>
      <c r="N42" s="29"/>
      <c r="O42" s="29"/>
      <c r="P42" s="29"/>
      <c r="Q42" s="29"/>
      <c r="R42" s="29"/>
      <c r="S42" s="29"/>
      <c r="T42" s="29"/>
      <c r="U42" s="29"/>
      <c r="V42" s="29"/>
      <c r="W42" s="47"/>
      <c r="X42" s="47"/>
      <c r="Y42" s="47"/>
      <c r="Z42" s="47"/>
      <c r="AA42" s="47"/>
      <c r="AB42" s="47"/>
      <c r="AC42" s="29"/>
      <c r="AD42" s="29"/>
      <c r="AE42" s="47"/>
      <c r="AF42" s="47"/>
      <c r="AG42" s="29"/>
      <c r="AH42" s="29"/>
      <c r="AI42" s="27"/>
    </row>
    <row r="43" spans="1:40" s="3" customFormat="1" ht="18.75" x14ac:dyDescent="0.25">
      <c r="A43" s="29"/>
      <c r="B43" s="29"/>
      <c r="C43" s="29"/>
      <c r="E43" s="27" t="s">
        <v>19</v>
      </c>
      <c r="F43" s="25"/>
      <c r="G43" s="29"/>
      <c r="H43" s="29"/>
      <c r="I43" s="29"/>
      <c r="J43" s="29"/>
      <c r="K43" s="29"/>
      <c r="L43" s="29"/>
      <c r="M43" s="29"/>
      <c r="N43" s="29"/>
      <c r="O43" s="29"/>
      <c r="P43" s="29"/>
      <c r="Q43" s="29"/>
      <c r="R43" s="29"/>
      <c r="S43" s="29"/>
      <c r="T43" s="29"/>
      <c r="U43" s="29"/>
      <c r="V43" s="29"/>
      <c r="W43" s="47"/>
      <c r="X43" s="47"/>
      <c r="Y43" s="47"/>
      <c r="Z43" s="47"/>
      <c r="AA43" s="47"/>
      <c r="AB43" s="47"/>
      <c r="AC43" s="29"/>
      <c r="AD43" s="29"/>
      <c r="AE43" s="47"/>
      <c r="AF43" s="47"/>
      <c r="AG43" s="29"/>
      <c r="AH43" s="29"/>
      <c r="AI43" s="29"/>
    </row>
    <row r="44" spans="1:40" s="3" customFormat="1" ht="18.75" customHeight="1" x14ac:dyDescent="0.25">
      <c r="A44" s="27"/>
      <c r="B44" s="29"/>
      <c r="C44" s="29"/>
      <c r="E44" s="27" t="s">
        <v>20</v>
      </c>
      <c r="F44" s="25"/>
      <c r="G44" s="29"/>
      <c r="H44" s="29"/>
      <c r="I44" s="29"/>
      <c r="J44" s="29"/>
      <c r="K44" s="29"/>
      <c r="L44" s="29"/>
      <c r="M44" s="29"/>
      <c r="N44" s="29"/>
      <c r="O44" s="29"/>
      <c r="P44" s="29"/>
      <c r="Q44" s="29"/>
      <c r="R44" s="29"/>
      <c r="S44" s="29"/>
      <c r="T44" s="29"/>
      <c r="U44" s="29"/>
      <c r="V44" s="29"/>
      <c r="W44" s="47"/>
      <c r="X44" s="47"/>
      <c r="Y44" s="47"/>
      <c r="Z44" s="47"/>
      <c r="AA44" s="47"/>
      <c r="AB44" s="47"/>
      <c r="AC44" s="29"/>
      <c r="AD44" s="29"/>
      <c r="AE44" s="47"/>
      <c r="AF44" s="47"/>
      <c r="AG44" s="29"/>
      <c r="AH44" s="29"/>
      <c r="AI44" s="29"/>
    </row>
    <row r="45" spans="1:40" s="3" customFormat="1" ht="18.75" customHeight="1" x14ac:dyDescent="0.25">
      <c r="A45" s="27"/>
      <c r="B45" s="29"/>
      <c r="C45" s="29"/>
      <c r="E45" s="30" t="s">
        <v>34</v>
      </c>
      <c r="F45" s="25"/>
      <c r="G45" s="29"/>
      <c r="H45" s="29"/>
      <c r="I45" s="29"/>
      <c r="J45" s="29"/>
      <c r="K45" s="29"/>
      <c r="L45" s="29"/>
      <c r="M45" s="29"/>
      <c r="N45" s="29"/>
      <c r="O45" s="29"/>
      <c r="P45" s="29"/>
      <c r="Q45" s="29"/>
      <c r="R45" s="29"/>
      <c r="S45" s="29"/>
      <c r="T45" s="29"/>
      <c r="U45" s="29"/>
      <c r="V45" s="29"/>
      <c r="W45" s="47"/>
      <c r="X45" s="47"/>
      <c r="Y45" s="47"/>
      <c r="Z45" s="47"/>
      <c r="AA45" s="47"/>
      <c r="AB45" s="47"/>
      <c r="AC45" s="29"/>
      <c r="AD45" s="29"/>
      <c r="AE45" s="47"/>
      <c r="AF45" s="47"/>
      <c r="AG45" s="29"/>
      <c r="AH45" s="29"/>
      <c r="AI45" s="29"/>
    </row>
    <row r="46" spans="1:40" s="3" customFormat="1" ht="18.75" x14ac:dyDescent="0.25">
      <c r="A46" s="27"/>
      <c r="B46" s="29"/>
      <c r="C46" s="29"/>
      <c r="D46" s="30"/>
      <c r="E46" s="29"/>
      <c r="F46" s="29"/>
      <c r="G46" s="29"/>
      <c r="H46" s="29"/>
      <c r="I46" s="29"/>
      <c r="J46" s="29"/>
      <c r="K46" s="29"/>
      <c r="L46" s="29"/>
      <c r="M46" s="29"/>
      <c r="N46" s="29"/>
      <c r="O46" s="29"/>
      <c r="P46" s="29"/>
      <c r="Q46" s="29"/>
      <c r="R46" s="29"/>
      <c r="S46" s="29"/>
      <c r="T46" s="29"/>
      <c r="U46" s="29"/>
      <c r="V46" s="29"/>
      <c r="W46" s="47"/>
      <c r="X46" s="47"/>
      <c r="Y46" s="47"/>
      <c r="Z46" s="47"/>
      <c r="AA46" s="47"/>
      <c r="AB46" s="47"/>
      <c r="AC46" s="29"/>
      <c r="AD46" s="29"/>
      <c r="AE46" s="47"/>
      <c r="AF46" s="47"/>
      <c r="AG46" s="29"/>
      <c r="AH46" s="29"/>
      <c r="AI46" s="29"/>
    </row>
    <row r="47" spans="1:40" s="33" customFormat="1" ht="19.5" x14ac:dyDescent="0.3">
      <c r="A47" s="31" t="s">
        <v>43</v>
      </c>
      <c r="B47" s="32"/>
      <c r="C47" s="32"/>
      <c r="D47" s="32"/>
      <c r="E47" s="32"/>
      <c r="F47" s="32"/>
      <c r="G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4"/>
      <c r="AK47" s="34"/>
      <c r="AL47" s="34"/>
      <c r="AM47" s="34"/>
    </row>
    <row r="48" spans="1:40" s="3" customFormat="1" ht="18.75" x14ac:dyDescent="0.25">
      <c r="A48" s="31" t="s">
        <v>47</v>
      </c>
      <c r="B48" s="29"/>
      <c r="C48" s="29"/>
      <c r="D48" s="29"/>
      <c r="E48" s="29"/>
      <c r="F48" s="29"/>
      <c r="G48" s="29"/>
      <c r="H48" s="29"/>
      <c r="I48" s="29"/>
      <c r="J48" s="29"/>
      <c r="K48" s="29"/>
      <c r="L48" s="29"/>
      <c r="M48" s="29"/>
      <c r="N48" s="29"/>
      <c r="O48" s="29"/>
      <c r="P48" s="29"/>
      <c r="Q48" s="29"/>
      <c r="R48" s="29"/>
      <c r="S48" s="29"/>
      <c r="T48" s="29"/>
      <c r="U48" s="29"/>
      <c r="V48" s="29"/>
      <c r="W48" s="47"/>
      <c r="X48" s="47"/>
      <c r="Y48" s="47"/>
      <c r="Z48" s="47"/>
      <c r="AA48" s="47"/>
      <c r="AB48" s="47"/>
      <c r="AC48" s="29"/>
      <c r="AD48" s="29"/>
      <c r="AE48" s="47"/>
      <c r="AF48" s="47"/>
      <c r="AG48" s="29"/>
      <c r="AH48" s="29"/>
      <c r="AI48" s="29"/>
      <c r="AJ48" s="34"/>
      <c r="AK48" s="25"/>
      <c r="AL48" s="25"/>
      <c r="AM48" s="25"/>
    </row>
    <row r="49" spans="1:40" s="3" customFormat="1" ht="18.75" x14ac:dyDescent="0.25">
      <c r="A49" s="35" t="s">
        <v>65</v>
      </c>
      <c r="B49" s="29"/>
      <c r="C49" s="29"/>
      <c r="D49" s="29"/>
      <c r="E49" s="29"/>
      <c r="F49" s="29"/>
      <c r="G49" s="29"/>
      <c r="H49" s="29"/>
      <c r="I49" s="29"/>
      <c r="J49" s="29"/>
      <c r="K49" s="29"/>
      <c r="L49" s="29"/>
      <c r="M49" s="29"/>
      <c r="N49" s="29"/>
      <c r="O49" s="29"/>
      <c r="P49" s="29"/>
      <c r="Q49" s="29"/>
      <c r="R49" s="29"/>
      <c r="S49" s="29"/>
      <c r="T49" s="29"/>
      <c r="U49" s="29"/>
      <c r="V49" s="29"/>
      <c r="W49" s="47"/>
      <c r="X49" s="47"/>
      <c r="Y49" s="47"/>
      <c r="Z49" s="47"/>
      <c r="AA49" s="47"/>
      <c r="AB49" s="47"/>
      <c r="AC49" s="29"/>
      <c r="AD49" s="29"/>
      <c r="AE49" s="47"/>
      <c r="AF49" s="47"/>
      <c r="AG49" s="29"/>
      <c r="AH49" s="29"/>
      <c r="AI49" s="29"/>
      <c r="AJ49" s="34"/>
      <c r="AK49" s="25"/>
      <c r="AL49" s="25"/>
      <c r="AM49" s="25"/>
    </row>
    <row r="50" spans="1:40" s="3" customFormat="1" ht="18.75" x14ac:dyDescent="0.25">
      <c r="A50" s="27"/>
      <c r="B50" s="29"/>
      <c r="C50" s="29"/>
      <c r="D50" s="29"/>
      <c r="E50" s="29"/>
      <c r="F50" s="29"/>
      <c r="G50" s="29"/>
      <c r="H50" s="29"/>
      <c r="I50" s="29"/>
      <c r="J50" s="29"/>
      <c r="K50" s="29"/>
      <c r="L50" s="29"/>
      <c r="M50" s="29"/>
      <c r="N50" s="29"/>
      <c r="O50" s="29"/>
      <c r="P50" s="29"/>
      <c r="Q50" s="29"/>
      <c r="R50" s="29"/>
      <c r="S50" s="29"/>
      <c r="T50" s="29"/>
      <c r="U50" s="29"/>
      <c r="V50" s="29"/>
      <c r="W50" s="47"/>
      <c r="X50" s="47"/>
      <c r="Y50" s="47"/>
      <c r="Z50" s="47"/>
      <c r="AA50" s="47"/>
      <c r="AB50" s="47"/>
      <c r="AC50" s="29"/>
      <c r="AD50" s="29"/>
      <c r="AE50" s="47"/>
      <c r="AF50" s="47"/>
      <c r="AG50" s="29"/>
      <c r="AH50" s="29"/>
      <c r="AI50" s="29"/>
      <c r="AJ50" s="34"/>
      <c r="AK50" s="25"/>
      <c r="AL50" s="25"/>
      <c r="AM50" s="25"/>
    </row>
    <row r="51" spans="1:40" s="3" customFormat="1" ht="18.75" x14ac:dyDescent="0.25">
      <c r="A51" s="36" t="s">
        <v>141</v>
      </c>
      <c r="B51" s="29"/>
      <c r="C51" s="29"/>
      <c r="D51" s="29"/>
      <c r="E51" s="29"/>
      <c r="F51" s="29"/>
      <c r="G51" s="29"/>
      <c r="H51" s="29"/>
      <c r="I51" s="29"/>
      <c r="J51" s="29"/>
      <c r="K51" s="29"/>
      <c r="L51" s="29"/>
      <c r="M51" s="29"/>
      <c r="N51" s="29"/>
      <c r="O51" s="29"/>
      <c r="P51" s="29"/>
      <c r="Q51" s="29"/>
      <c r="R51" s="29"/>
      <c r="S51" s="29"/>
      <c r="T51" s="29"/>
      <c r="U51" s="29"/>
      <c r="V51" s="29"/>
      <c r="W51" s="47"/>
      <c r="X51" s="47"/>
      <c r="Y51" s="47"/>
      <c r="Z51" s="47"/>
      <c r="AA51" s="47"/>
      <c r="AB51" s="47"/>
      <c r="AC51" s="29"/>
      <c r="AD51" s="29"/>
      <c r="AE51" s="47"/>
      <c r="AF51" s="47"/>
      <c r="AG51" s="29"/>
      <c r="AH51" s="29"/>
      <c r="AI51" s="29"/>
      <c r="AJ51" s="25"/>
      <c r="AK51" s="25"/>
      <c r="AL51" s="25"/>
      <c r="AM51" s="25"/>
    </row>
    <row r="52" spans="1:40" s="3" customFormat="1" ht="18.75" x14ac:dyDescent="0.25">
      <c r="A52" s="36" t="s">
        <v>142</v>
      </c>
      <c r="B52" s="29"/>
      <c r="C52" s="29"/>
      <c r="D52" s="29"/>
      <c r="E52" s="29"/>
      <c r="F52" s="29"/>
      <c r="G52" s="29"/>
      <c r="H52" s="29"/>
      <c r="I52" s="29"/>
      <c r="J52" s="29"/>
      <c r="K52" s="29"/>
      <c r="L52" s="29"/>
      <c r="M52" s="29"/>
      <c r="N52" s="29"/>
      <c r="O52" s="29"/>
      <c r="P52" s="29"/>
      <c r="Q52" s="29"/>
      <c r="R52" s="29"/>
      <c r="S52" s="29"/>
      <c r="T52" s="29"/>
      <c r="U52" s="29"/>
      <c r="V52" s="29"/>
      <c r="W52" s="47"/>
      <c r="X52" s="47"/>
      <c r="Y52" s="47"/>
      <c r="Z52" s="47"/>
      <c r="AA52" s="47"/>
      <c r="AB52" s="47"/>
      <c r="AC52" s="29"/>
      <c r="AD52" s="29"/>
      <c r="AE52" s="47"/>
      <c r="AF52" s="47"/>
      <c r="AG52" s="29"/>
      <c r="AH52" s="29"/>
      <c r="AI52" s="29"/>
      <c r="AJ52" s="25"/>
      <c r="AK52" s="25"/>
      <c r="AL52" s="25"/>
      <c r="AM52" s="25"/>
    </row>
    <row r="53" spans="1:40" s="3" customFormat="1" ht="18.75" x14ac:dyDescent="0.25">
      <c r="A53" s="36" t="s">
        <v>39</v>
      </c>
      <c r="B53" s="29"/>
      <c r="C53" s="29"/>
      <c r="D53" s="29"/>
      <c r="E53" s="29"/>
      <c r="F53" s="29"/>
      <c r="G53" s="29"/>
      <c r="H53" s="29"/>
      <c r="I53" s="29"/>
      <c r="J53" s="29"/>
      <c r="K53" s="29"/>
      <c r="L53" s="29"/>
      <c r="M53" s="29"/>
      <c r="N53" s="29"/>
      <c r="O53" s="29"/>
      <c r="P53" s="29"/>
      <c r="Q53" s="29"/>
      <c r="R53" s="29"/>
      <c r="S53" s="29"/>
      <c r="T53" s="29"/>
      <c r="U53" s="29"/>
      <c r="V53" s="29"/>
      <c r="W53" s="47"/>
      <c r="X53" s="47"/>
      <c r="Y53" s="47"/>
      <c r="Z53" s="47"/>
      <c r="AA53" s="47"/>
      <c r="AB53" s="47"/>
      <c r="AC53" s="29"/>
      <c r="AD53" s="29"/>
      <c r="AE53" s="47"/>
      <c r="AF53" s="47"/>
      <c r="AG53" s="29"/>
      <c r="AH53" s="29"/>
      <c r="AI53" s="29"/>
      <c r="AJ53" s="25"/>
      <c r="AK53" s="25"/>
      <c r="AL53" s="25"/>
      <c r="AM53" s="25"/>
    </row>
    <row r="54" spans="1:40" s="3" customFormat="1" ht="18.75" x14ac:dyDescent="0.25">
      <c r="A54" s="27"/>
      <c r="B54" s="29"/>
      <c r="C54" s="29"/>
      <c r="D54" s="29"/>
      <c r="E54" s="29"/>
      <c r="F54" s="29"/>
      <c r="G54" s="29"/>
      <c r="H54" s="29"/>
      <c r="I54" s="29"/>
      <c r="J54" s="29"/>
      <c r="K54" s="29"/>
      <c r="L54" s="29"/>
      <c r="M54" s="29"/>
      <c r="N54" s="29"/>
      <c r="O54" s="29"/>
      <c r="P54" s="29"/>
      <c r="Q54" s="29"/>
      <c r="R54" s="29"/>
      <c r="S54" s="29"/>
      <c r="T54" s="29"/>
      <c r="U54" s="29"/>
      <c r="V54" s="29"/>
      <c r="W54" s="47"/>
      <c r="X54" s="47"/>
      <c r="Y54" s="47"/>
      <c r="Z54" s="47"/>
      <c r="AA54" s="47"/>
      <c r="AB54" s="47"/>
      <c r="AC54" s="29"/>
      <c r="AD54" s="29"/>
      <c r="AE54" s="47"/>
      <c r="AF54" s="47"/>
      <c r="AG54" s="29"/>
      <c r="AH54" s="29"/>
      <c r="AI54" s="29"/>
      <c r="AJ54" s="25"/>
      <c r="AK54" s="25"/>
      <c r="AL54" s="25"/>
      <c r="AM54" s="25"/>
    </row>
    <row r="55" spans="1:40" s="3" customFormat="1" ht="18.75" x14ac:dyDescent="0.25">
      <c r="A55" s="31" t="s">
        <v>21</v>
      </c>
      <c r="B55" s="29"/>
      <c r="C55" s="29"/>
      <c r="D55" s="29"/>
      <c r="E55" s="29"/>
      <c r="F55" s="29"/>
      <c r="G55" s="29"/>
      <c r="H55" s="29"/>
      <c r="I55" s="29"/>
      <c r="J55" s="29"/>
      <c r="K55" s="29"/>
      <c r="L55" s="29"/>
      <c r="M55" s="29"/>
      <c r="N55" s="29"/>
      <c r="O55" s="29"/>
      <c r="P55" s="29"/>
      <c r="Q55" s="29"/>
      <c r="R55" s="29"/>
      <c r="S55" s="29"/>
      <c r="T55" s="29"/>
      <c r="U55" s="29"/>
      <c r="V55" s="29"/>
      <c r="W55" s="47"/>
      <c r="X55" s="47"/>
      <c r="Y55" s="47"/>
      <c r="Z55" s="47"/>
      <c r="AA55" s="47"/>
      <c r="AB55" s="47"/>
      <c r="AC55" s="29"/>
      <c r="AD55" s="29"/>
      <c r="AE55" s="47"/>
      <c r="AF55" s="47"/>
      <c r="AG55" s="29"/>
      <c r="AH55" s="29"/>
      <c r="AI55" s="29"/>
      <c r="AJ55" s="25"/>
      <c r="AK55" s="25"/>
      <c r="AL55" s="25"/>
      <c r="AM55" s="25"/>
    </row>
    <row r="56" spans="1:40" s="3" customFormat="1" ht="18.75" x14ac:dyDescent="0.25">
      <c r="A56" s="31"/>
      <c r="B56" s="29"/>
      <c r="C56" s="29" t="s">
        <v>22</v>
      </c>
      <c r="D56" s="29"/>
      <c r="E56" s="29"/>
      <c r="F56" s="29"/>
      <c r="G56" s="29"/>
      <c r="H56" s="29"/>
      <c r="I56" s="37" t="s">
        <v>23</v>
      </c>
      <c r="J56" s="29"/>
      <c r="K56" s="29"/>
      <c r="L56" s="29"/>
      <c r="M56" s="29"/>
      <c r="N56" s="29"/>
      <c r="O56" s="29"/>
      <c r="P56" s="29"/>
      <c r="Q56" s="29"/>
      <c r="R56" s="29"/>
      <c r="S56" s="29"/>
      <c r="T56" s="29"/>
      <c r="U56" s="29"/>
      <c r="V56" s="29"/>
      <c r="W56" s="47"/>
      <c r="X56" s="47"/>
      <c r="Y56" s="47"/>
      <c r="Z56" s="47"/>
      <c r="AA56" s="47"/>
      <c r="AB56" s="47"/>
      <c r="AC56" s="29"/>
      <c r="AD56" s="29"/>
      <c r="AE56" s="47"/>
      <c r="AF56" s="47"/>
      <c r="AG56" s="29"/>
      <c r="AH56" s="29"/>
      <c r="AI56" s="29"/>
      <c r="AJ56" s="25"/>
      <c r="AK56" s="25"/>
      <c r="AL56" s="25"/>
      <c r="AM56" s="25"/>
    </row>
    <row r="57" spans="1:40" s="3" customFormat="1" ht="18.75" x14ac:dyDescent="0.25">
      <c r="A57" s="31"/>
      <c r="B57" s="29"/>
      <c r="C57" s="29" t="s">
        <v>24</v>
      </c>
      <c r="D57" s="29"/>
      <c r="E57" s="29"/>
      <c r="F57" s="29"/>
      <c r="G57" s="29"/>
      <c r="H57" s="29"/>
      <c r="I57" s="1" t="s">
        <v>25</v>
      </c>
      <c r="J57" s="29"/>
      <c r="K57" s="29"/>
      <c r="L57" s="29"/>
      <c r="M57" s="29"/>
      <c r="N57" s="29"/>
      <c r="O57" s="29"/>
      <c r="P57" s="29"/>
      <c r="Q57" s="29"/>
      <c r="R57" s="29"/>
      <c r="S57" s="29"/>
      <c r="T57" s="29"/>
      <c r="U57" s="29"/>
      <c r="V57" s="29"/>
      <c r="W57" s="47"/>
      <c r="X57" s="47"/>
      <c r="Y57" s="47"/>
      <c r="Z57" s="47"/>
      <c r="AA57" s="47"/>
      <c r="AB57" s="47"/>
      <c r="AC57" s="29"/>
      <c r="AD57" s="29"/>
      <c r="AE57" s="47"/>
      <c r="AF57" s="47"/>
      <c r="AG57" s="29"/>
      <c r="AH57" s="29"/>
      <c r="AI57" s="29"/>
      <c r="AJ57" s="25"/>
      <c r="AK57" s="25"/>
      <c r="AL57" s="25"/>
      <c r="AM57" s="25"/>
    </row>
    <row r="58" spans="1:40" s="3" customFormat="1" ht="18.75" x14ac:dyDescent="0.25">
      <c r="A58" s="49" t="s">
        <v>26</v>
      </c>
      <c r="B58" s="49"/>
      <c r="C58" s="49"/>
      <c r="D58" s="49"/>
      <c r="E58" s="49"/>
      <c r="F58" s="49"/>
      <c r="G58" s="49"/>
      <c r="H58" s="49"/>
      <c r="I58" s="50" t="s">
        <v>27</v>
      </c>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25"/>
      <c r="AL58" s="25"/>
      <c r="AM58" s="25"/>
    </row>
    <row r="59" spans="1:40" ht="18.75" x14ac:dyDescent="0.25">
      <c r="A59" s="49" t="s">
        <v>28</v>
      </c>
      <c r="B59" s="49"/>
      <c r="C59" s="49"/>
      <c r="D59" s="49"/>
      <c r="E59" s="49"/>
      <c r="F59" s="49"/>
      <c r="G59" s="49"/>
      <c r="H59" s="49"/>
      <c r="I59" s="50" t="s">
        <v>29</v>
      </c>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29"/>
      <c r="AL59" s="29"/>
      <c r="AM59" s="29"/>
      <c r="AN59" s="3"/>
    </row>
    <row r="60" spans="1:40" s="3" customFormat="1" ht="18.75" x14ac:dyDescent="0.25">
      <c r="A60" s="49" t="s">
        <v>30</v>
      </c>
      <c r="B60" s="49"/>
      <c r="C60" s="49"/>
      <c r="D60" s="49"/>
      <c r="E60" s="49"/>
      <c r="F60" s="49"/>
      <c r="G60" s="49"/>
      <c r="H60" s="49"/>
      <c r="I60" s="50" t="s">
        <v>31</v>
      </c>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29"/>
      <c r="AL60" s="29"/>
      <c r="AM60" s="29"/>
    </row>
    <row r="61" spans="1:40" s="3" customFormat="1" ht="18.75" x14ac:dyDescent="0.25">
      <c r="A61" s="30"/>
      <c r="B61" s="30"/>
      <c r="C61" s="30"/>
      <c r="D61" s="30"/>
      <c r="E61" s="30"/>
      <c r="F61" s="30"/>
      <c r="G61" s="30"/>
      <c r="H61" s="30"/>
      <c r="I61" s="30"/>
      <c r="J61" s="29"/>
      <c r="K61" s="29"/>
      <c r="L61" s="29"/>
      <c r="M61" s="29"/>
      <c r="N61" s="29"/>
      <c r="O61" s="29"/>
      <c r="P61" s="29"/>
      <c r="Q61" s="29"/>
      <c r="R61" s="29"/>
      <c r="S61" s="29"/>
      <c r="T61" s="29"/>
      <c r="U61" s="29"/>
      <c r="V61" s="29"/>
      <c r="W61" s="47"/>
      <c r="X61" s="47"/>
      <c r="Y61" s="47"/>
      <c r="Z61" s="47"/>
      <c r="AA61" s="47"/>
      <c r="AB61" s="47"/>
      <c r="AC61" s="29"/>
      <c r="AD61" s="29"/>
      <c r="AE61" s="47"/>
      <c r="AF61" s="47"/>
      <c r="AG61" s="29"/>
      <c r="AH61" s="29"/>
      <c r="AI61" s="29"/>
      <c r="AJ61" s="25"/>
      <c r="AK61" s="29"/>
      <c r="AL61" s="29"/>
      <c r="AM61" s="29"/>
      <c r="AN61" s="38"/>
    </row>
    <row r="62" spans="1:40" s="3" customFormat="1" ht="18.75" x14ac:dyDescent="0.25">
      <c r="A62" s="31" t="s">
        <v>32</v>
      </c>
      <c r="B62" s="29"/>
      <c r="C62" s="29"/>
      <c r="D62" s="30"/>
      <c r="E62" s="30"/>
      <c r="F62" s="30"/>
      <c r="G62" s="30"/>
      <c r="H62" s="30"/>
      <c r="I62" s="30"/>
      <c r="J62" s="29"/>
      <c r="K62" s="29"/>
      <c r="L62" s="29"/>
      <c r="M62" s="29"/>
      <c r="N62" s="29"/>
      <c r="O62" s="29"/>
      <c r="P62" s="29"/>
      <c r="Q62" s="29"/>
      <c r="R62" s="29"/>
      <c r="S62" s="29"/>
      <c r="T62" s="29"/>
      <c r="U62" s="29"/>
      <c r="V62" s="29"/>
      <c r="W62" s="47"/>
      <c r="X62" s="47"/>
      <c r="Y62" s="47"/>
      <c r="Z62" s="47"/>
      <c r="AA62" s="47"/>
      <c r="AB62" s="47"/>
      <c r="AC62" s="29"/>
      <c r="AD62" s="29"/>
      <c r="AE62" s="47"/>
      <c r="AF62" s="47"/>
      <c r="AG62" s="29"/>
      <c r="AH62" s="29"/>
      <c r="AI62" s="29"/>
      <c r="AJ62" s="25"/>
      <c r="AK62" s="29"/>
      <c r="AL62" s="29"/>
      <c r="AM62" s="29"/>
    </row>
    <row r="63" spans="1:40" s="3" customFormat="1" ht="18.75" x14ac:dyDescent="0.25">
      <c r="A63" s="54" t="s">
        <v>44</v>
      </c>
      <c r="B63" s="49"/>
      <c r="C63" s="49"/>
      <c r="D63" s="49"/>
      <c r="E63" s="49"/>
      <c r="F63" s="49"/>
      <c r="G63" s="49"/>
      <c r="H63" s="49"/>
      <c r="I63" s="50" t="s">
        <v>45</v>
      </c>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29"/>
      <c r="AL63" s="29"/>
      <c r="AM63" s="29"/>
    </row>
    <row r="64" spans="1:40" s="3" customFormat="1" ht="18.75" x14ac:dyDescent="0.25">
      <c r="D64" s="39"/>
      <c r="G64" s="29"/>
      <c r="H64" s="29"/>
      <c r="I64" s="29"/>
      <c r="J64" s="29"/>
      <c r="K64" s="29"/>
      <c r="L64" s="29"/>
      <c r="M64" s="29"/>
      <c r="N64" s="29"/>
      <c r="O64" s="29"/>
      <c r="P64" s="29"/>
      <c r="Q64" s="29"/>
      <c r="R64" s="29"/>
      <c r="S64" s="29"/>
      <c r="T64" s="29"/>
      <c r="U64" s="29"/>
      <c r="V64" s="29"/>
      <c r="W64" s="47"/>
      <c r="X64" s="47"/>
      <c r="Y64" s="47"/>
      <c r="Z64" s="47"/>
      <c r="AA64" s="47"/>
      <c r="AB64" s="47"/>
      <c r="AC64" s="29"/>
      <c r="AD64" s="29"/>
      <c r="AE64" s="47"/>
      <c r="AF64" s="47"/>
      <c r="AG64" s="29"/>
      <c r="AH64" s="29"/>
      <c r="AI64" s="29"/>
      <c r="AJ64" s="25"/>
      <c r="AK64" s="29"/>
      <c r="AL64" s="29"/>
      <c r="AM64" s="29"/>
    </row>
    <row r="65" spans="1:40" s="3" customFormat="1" ht="18.75" x14ac:dyDescent="0.25">
      <c r="D65" s="39"/>
      <c r="G65" s="29"/>
      <c r="H65" s="29"/>
      <c r="I65" s="29"/>
      <c r="J65" s="29"/>
      <c r="K65" s="29"/>
      <c r="L65" s="29"/>
      <c r="M65" s="29"/>
      <c r="N65" s="29"/>
      <c r="O65" s="29"/>
      <c r="P65" s="29"/>
      <c r="Q65" s="29"/>
      <c r="R65" s="29"/>
      <c r="S65" s="29"/>
      <c r="T65" s="29"/>
      <c r="U65" s="29"/>
      <c r="V65" s="29"/>
      <c r="W65" s="47"/>
      <c r="X65" s="47"/>
      <c r="Y65" s="47"/>
      <c r="Z65" s="47"/>
      <c r="AA65" s="47"/>
      <c r="AB65" s="47"/>
      <c r="AC65" s="29"/>
      <c r="AD65" s="29"/>
      <c r="AE65" s="47"/>
      <c r="AF65" s="47"/>
      <c r="AG65" s="29"/>
      <c r="AH65" s="29"/>
      <c r="AI65" s="29"/>
      <c r="AJ65" s="25"/>
      <c r="AK65" s="29"/>
      <c r="AL65" s="29"/>
      <c r="AM65" s="29"/>
    </row>
    <row r="66" spans="1:40" s="3" customFormat="1" ht="18.75" x14ac:dyDescent="0.25">
      <c r="D66" s="39"/>
      <c r="G66" s="29"/>
      <c r="AJ66" s="25"/>
    </row>
    <row r="67" spans="1:40" s="3" customFormat="1" ht="18.75" x14ac:dyDescent="0.25">
      <c r="D67" s="39"/>
      <c r="G67" s="29"/>
      <c r="AJ67" s="25"/>
    </row>
    <row r="68" spans="1:40" s="3" customFormat="1" ht="18.75" x14ac:dyDescent="0.25">
      <c r="A68" s="40"/>
      <c r="B68" s="40"/>
      <c r="C68" s="40"/>
      <c r="D68" s="41"/>
      <c r="E68" s="40"/>
      <c r="F68" s="40"/>
      <c r="G68" s="38"/>
      <c r="AJ68" s="25"/>
    </row>
    <row r="69" spans="1:40" s="3" customFormat="1" ht="18.75" x14ac:dyDescent="0.25">
      <c r="A69" s="40"/>
      <c r="B69" s="40"/>
      <c r="C69" s="40"/>
      <c r="D69" s="41"/>
      <c r="E69" s="40"/>
      <c r="F69" s="40"/>
      <c r="G69" s="38"/>
      <c r="AJ69" s="25"/>
    </row>
    <row r="70" spans="1:40" s="3" customFormat="1" ht="18.75" x14ac:dyDescent="0.25">
      <c r="A70" s="40"/>
      <c r="B70" s="40"/>
      <c r="C70" s="40"/>
      <c r="D70" s="41"/>
      <c r="E70" s="40"/>
      <c r="F70" s="40"/>
      <c r="G70" s="38"/>
      <c r="AJ70" s="25"/>
    </row>
    <row r="71" spans="1:40" ht="18.75" x14ac:dyDescent="0.25">
      <c r="A71" s="40"/>
      <c r="B71" s="40"/>
      <c r="C71" s="40"/>
      <c r="D71" s="41"/>
      <c r="E71" s="40"/>
      <c r="F71" s="40"/>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K71" s="3"/>
      <c r="AL71" s="3"/>
      <c r="AM71" s="3"/>
      <c r="AN71" s="3"/>
    </row>
    <row r="72" spans="1:40" s="3" customFormat="1" ht="18.75" x14ac:dyDescent="0.25">
      <c r="A72" s="40"/>
      <c r="B72" s="40"/>
      <c r="C72" s="40"/>
      <c r="D72" s="41"/>
      <c r="E72" s="40"/>
      <c r="F72" s="40"/>
      <c r="G72" s="38"/>
      <c r="AJ72" s="25"/>
    </row>
    <row r="73" spans="1:40" s="3" customFormat="1" ht="18.75" x14ac:dyDescent="0.25">
      <c r="A73" s="38"/>
      <c r="B73" s="38"/>
      <c r="C73" s="38"/>
      <c r="D73" s="42"/>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25"/>
      <c r="AK73" s="38"/>
      <c r="AL73" s="38"/>
      <c r="AM73" s="38"/>
      <c r="AN73" s="38"/>
    </row>
    <row r="74" spans="1:40" s="3" customFormat="1" ht="18.75" x14ac:dyDescent="0.25">
      <c r="A74" s="40"/>
      <c r="B74" s="40"/>
      <c r="C74" s="40"/>
      <c r="D74" s="41"/>
      <c r="E74" s="40"/>
      <c r="F74" s="40"/>
      <c r="G74" s="38"/>
      <c r="AJ74" s="25"/>
    </row>
    <row r="75" spans="1:40" ht="18.75" x14ac:dyDescent="0.25">
      <c r="A75" s="40"/>
      <c r="B75" s="40"/>
      <c r="C75" s="40"/>
      <c r="D75" s="41"/>
      <c r="E75" s="40"/>
      <c r="F75" s="40"/>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K75" s="3"/>
      <c r="AL75" s="3"/>
      <c r="AM75" s="3"/>
      <c r="AN75" s="3"/>
    </row>
    <row r="76" spans="1:40" ht="18.75" x14ac:dyDescent="0.25">
      <c r="A76" s="40"/>
      <c r="B76" s="40"/>
      <c r="C76" s="40"/>
      <c r="D76" s="41"/>
      <c r="E76" s="40"/>
      <c r="F76" s="40"/>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K76" s="3"/>
      <c r="AL76" s="3"/>
      <c r="AM76" s="3"/>
      <c r="AN76" s="3"/>
    </row>
    <row r="78" spans="1:40" ht="18.75" x14ac:dyDescent="0.25">
      <c r="C78" s="40"/>
    </row>
    <row r="79" spans="1:40" ht="18.75" x14ac:dyDescent="0.25">
      <c r="C79" s="40"/>
    </row>
    <row r="80" spans="1:40" ht="18.75" x14ac:dyDescent="0.25">
      <c r="C80" s="3"/>
    </row>
    <row r="81" spans="3:3" ht="18.75" x14ac:dyDescent="0.25">
      <c r="C81" s="40"/>
    </row>
    <row r="82" spans="3:3" ht="18.75" x14ac:dyDescent="0.25">
      <c r="C82" s="40"/>
    </row>
    <row r="83" spans="3:3" ht="18.75" x14ac:dyDescent="0.25">
      <c r="C83" s="40"/>
    </row>
    <row r="85" spans="3:3" ht="18.75" x14ac:dyDescent="0.25">
      <c r="C85" s="40"/>
    </row>
    <row r="86" spans="3:3" ht="18.75" x14ac:dyDescent="0.25">
      <c r="C86" s="40"/>
    </row>
    <row r="87" spans="3:3" ht="18.75" x14ac:dyDescent="0.25">
      <c r="C87" s="40"/>
    </row>
    <row r="88" spans="3:3" ht="18.75" x14ac:dyDescent="0.25">
      <c r="C88" s="40"/>
    </row>
    <row r="89" spans="3:3" ht="18.75" x14ac:dyDescent="0.25">
      <c r="C89" s="40"/>
    </row>
  </sheetData>
  <sortState ref="A4:AN35">
    <sortCondition ref="B4:B35"/>
    <sortCondition ref="AI4:AI35"/>
  </sortState>
  <mergeCells count="35">
    <mergeCell ref="AN2:AN3"/>
    <mergeCell ref="AK2:AK3"/>
    <mergeCell ref="AL2:AL3"/>
    <mergeCell ref="K2:L2"/>
    <mergeCell ref="M2:N2"/>
    <mergeCell ref="O2:P2"/>
    <mergeCell ref="Q2:R2"/>
    <mergeCell ref="S2:T2"/>
    <mergeCell ref="AA2:AB2"/>
    <mergeCell ref="Y2:Z2"/>
    <mergeCell ref="W2:X2"/>
    <mergeCell ref="AE2:AF2"/>
    <mergeCell ref="A63:H63"/>
    <mergeCell ref="I63:AJ63"/>
    <mergeCell ref="A60:H60"/>
    <mergeCell ref="I60:AJ60"/>
    <mergeCell ref="A1:AN1"/>
    <mergeCell ref="A2:A3"/>
    <mergeCell ref="B2:B3"/>
    <mergeCell ref="C2:C3"/>
    <mergeCell ref="D2:D3"/>
    <mergeCell ref="E2:E3"/>
    <mergeCell ref="F2:F3"/>
    <mergeCell ref="G2:H2"/>
    <mergeCell ref="I2:J2"/>
    <mergeCell ref="U2:V2"/>
    <mergeCell ref="AM2:AM3"/>
    <mergeCell ref="AG2:AH2"/>
    <mergeCell ref="A58:H58"/>
    <mergeCell ref="I58:AJ58"/>
    <mergeCell ref="A59:H59"/>
    <mergeCell ref="I59:AJ59"/>
    <mergeCell ref="AI2:AI3"/>
    <mergeCell ref="AJ2:AJ3"/>
    <mergeCell ref="AC2:AD2"/>
  </mergeCells>
  <hyperlinks>
    <hyperlink ref="I58" r:id="rId1"/>
    <hyperlink ref="I63" r:id="rId2"/>
    <hyperlink ref="I59" r:id="rId3"/>
    <hyperlink ref="I60" r:id="rId4"/>
    <hyperlink ref="I56" r:id="rId5"/>
  </hyperlinks>
  <printOptions gridLines="1"/>
  <pageMargins left="0.25" right="0.25" top="0.75" bottom="0.75" header="0.3" footer="0.3"/>
  <pageSetup paperSize="9" scale="47" fitToHeight="0" orientation="landscape" r:id="rId6"/>
  <headerFooter alignWithMargins="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9"/>
  <sheetViews>
    <sheetView zoomScale="69" zoomScaleNormal="69" workbookViewId="0">
      <pane ySplit="3" topLeftCell="A4" activePane="bottomLeft" state="frozen"/>
      <selection pane="bottomLeft" activeCell="A4" sqref="A4"/>
    </sheetView>
  </sheetViews>
  <sheetFormatPr defaultColWidth="9.140625" defaultRowHeight="14.25" x14ac:dyDescent="0.2"/>
  <cols>
    <col min="1" max="1" width="9.140625" style="38"/>
    <col min="2" max="2" width="9.28515625" style="38" customWidth="1"/>
    <col min="3" max="3" width="7.5703125" style="38" customWidth="1"/>
    <col min="4" max="4" width="21.5703125" style="42" customWidth="1"/>
    <col min="5" max="5" width="14.5703125" style="38" customWidth="1"/>
    <col min="6" max="6" width="22.28515625" style="38" customWidth="1"/>
    <col min="7" max="7" width="10.42578125" style="38" customWidth="1"/>
    <col min="8" max="8" width="7.7109375" style="38" customWidth="1"/>
    <col min="9" max="9" width="8.85546875" style="38" customWidth="1"/>
    <col min="10" max="10" width="7.7109375" style="38" customWidth="1"/>
    <col min="11" max="11" width="10" style="38" customWidth="1"/>
    <col min="12" max="12" width="7.7109375" style="38" customWidth="1"/>
    <col min="13" max="13" width="9" style="38" customWidth="1"/>
    <col min="14" max="14" width="7.7109375" style="38" customWidth="1"/>
    <col min="15" max="15" width="9.42578125" style="38" customWidth="1"/>
    <col min="16" max="16" width="7.7109375" style="38" customWidth="1"/>
    <col min="17" max="17" width="9.42578125" style="38" bestFit="1" customWidth="1"/>
    <col min="18" max="18" width="7.5703125" style="38" customWidth="1"/>
    <col min="19" max="19" width="9" style="38" customWidth="1"/>
    <col min="20" max="20" width="7.7109375" style="38" customWidth="1"/>
    <col min="21" max="21" width="10.140625" style="38" customWidth="1"/>
    <col min="22" max="22" width="7.7109375" style="38" customWidth="1"/>
    <col min="23" max="23" width="9.85546875" style="38" customWidth="1"/>
    <col min="24" max="24" width="7.7109375" style="38" customWidth="1"/>
    <col min="25" max="25" width="9.85546875" style="38" customWidth="1"/>
    <col min="26" max="26" width="7.7109375" style="38" customWidth="1"/>
    <col min="27" max="27" width="9.85546875" style="38" customWidth="1"/>
    <col min="28" max="28" width="7.7109375" style="38" customWidth="1"/>
    <col min="29" max="29" width="9.85546875" style="38" customWidth="1"/>
    <col min="30" max="30" width="7.7109375" style="38" customWidth="1"/>
    <col min="31" max="31" width="10.5703125" style="38" customWidth="1"/>
    <col min="32" max="32" width="7.7109375" style="38" customWidth="1"/>
    <col min="33" max="33" width="9.85546875" style="38" customWidth="1"/>
    <col min="34" max="34" width="7.7109375" style="38" customWidth="1"/>
    <col min="35" max="35" width="12.140625" style="38" bestFit="1" customWidth="1"/>
    <col min="36" max="36" width="7.7109375" style="25" customWidth="1"/>
    <col min="37" max="37" width="9.85546875" style="38" customWidth="1"/>
    <col min="38" max="38" width="11.85546875" style="38" customWidth="1"/>
    <col min="39" max="39" width="11" style="38" customWidth="1"/>
    <col min="40" max="16384" width="9.140625" style="38"/>
  </cols>
  <sheetData>
    <row r="1" spans="1:40" s="46" customFormat="1" ht="99.75" customHeight="1" thickBot="1" x14ac:dyDescent="0.45">
      <c r="A1" s="55" t="s">
        <v>91</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row>
    <row r="2" spans="1:40" s="3" customFormat="1" ht="45" customHeight="1" x14ac:dyDescent="0.25">
      <c r="A2" s="53" t="s">
        <v>12</v>
      </c>
      <c r="B2" s="56" t="s">
        <v>90</v>
      </c>
      <c r="C2" s="57" t="s">
        <v>7</v>
      </c>
      <c r="D2" s="53" t="s">
        <v>5</v>
      </c>
      <c r="E2" s="53" t="s">
        <v>1</v>
      </c>
      <c r="F2" s="53" t="s">
        <v>0</v>
      </c>
      <c r="G2" s="53" t="s">
        <v>127</v>
      </c>
      <c r="H2" s="53"/>
      <c r="I2" s="53" t="s">
        <v>128</v>
      </c>
      <c r="J2" s="53"/>
      <c r="K2" s="53" t="s">
        <v>74</v>
      </c>
      <c r="L2" s="53"/>
      <c r="M2" s="53" t="s">
        <v>129</v>
      </c>
      <c r="N2" s="53"/>
      <c r="O2" s="53" t="s">
        <v>75</v>
      </c>
      <c r="P2" s="53"/>
      <c r="Q2" s="53" t="s">
        <v>130</v>
      </c>
      <c r="R2" s="53"/>
      <c r="S2" s="53" t="s">
        <v>131</v>
      </c>
      <c r="T2" s="53"/>
      <c r="U2" s="53" t="s">
        <v>132</v>
      </c>
      <c r="V2" s="53"/>
      <c r="W2" s="53" t="s">
        <v>133</v>
      </c>
      <c r="X2" s="53"/>
      <c r="Y2" s="53" t="s">
        <v>134</v>
      </c>
      <c r="Z2" s="53"/>
      <c r="AA2" s="53" t="s">
        <v>73</v>
      </c>
      <c r="AB2" s="53"/>
      <c r="AC2" s="53" t="s">
        <v>135</v>
      </c>
      <c r="AD2" s="53"/>
      <c r="AE2" s="53" t="s">
        <v>72</v>
      </c>
      <c r="AF2" s="53"/>
      <c r="AG2" s="53" t="s">
        <v>136</v>
      </c>
      <c r="AH2" s="53"/>
      <c r="AI2" s="51" t="s">
        <v>10</v>
      </c>
      <c r="AJ2" s="52" t="s">
        <v>3</v>
      </c>
      <c r="AK2" s="53" t="s">
        <v>11</v>
      </c>
      <c r="AL2" s="53" t="s">
        <v>14</v>
      </c>
      <c r="AM2" s="53" t="s">
        <v>13</v>
      </c>
      <c r="AN2" s="53" t="s">
        <v>15</v>
      </c>
    </row>
    <row r="3" spans="1:40" s="3" customFormat="1" ht="19.5" thickBot="1" x14ac:dyDescent="0.3">
      <c r="A3" s="61"/>
      <c r="B3" s="62"/>
      <c r="C3" s="63"/>
      <c r="D3" s="61"/>
      <c r="E3" s="61"/>
      <c r="F3" s="61"/>
      <c r="G3" s="64" t="s">
        <v>8</v>
      </c>
      <c r="H3" s="65" t="s">
        <v>9</v>
      </c>
      <c r="I3" s="64" t="s">
        <v>8</v>
      </c>
      <c r="J3" s="65" t="s">
        <v>9</v>
      </c>
      <c r="K3" s="64" t="s">
        <v>8</v>
      </c>
      <c r="L3" s="65" t="s">
        <v>9</v>
      </c>
      <c r="M3" s="64" t="s">
        <v>8</v>
      </c>
      <c r="N3" s="65" t="s">
        <v>9</v>
      </c>
      <c r="O3" s="64" t="s">
        <v>8</v>
      </c>
      <c r="P3" s="65" t="s">
        <v>9</v>
      </c>
      <c r="Q3" s="64" t="s">
        <v>8</v>
      </c>
      <c r="R3" s="65" t="s">
        <v>9</v>
      </c>
      <c r="S3" s="64" t="s">
        <v>8</v>
      </c>
      <c r="T3" s="65" t="s">
        <v>9</v>
      </c>
      <c r="U3" s="64" t="s">
        <v>8</v>
      </c>
      <c r="V3" s="65" t="s">
        <v>9</v>
      </c>
      <c r="W3" s="64" t="s">
        <v>8</v>
      </c>
      <c r="X3" s="65" t="s">
        <v>9</v>
      </c>
      <c r="Y3" s="64" t="s">
        <v>8</v>
      </c>
      <c r="Z3" s="65" t="s">
        <v>9</v>
      </c>
      <c r="AA3" s="64" t="s">
        <v>8</v>
      </c>
      <c r="AB3" s="65" t="s">
        <v>9</v>
      </c>
      <c r="AC3" s="64" t="s">
        <v>8</v>
      </c>
      <c r="AD3" s="65" t="s">
        <v>9</v>
      </c>
      <c r="AE3" s="64" t="s">
        <v>8</v>
      </c>
      <c r="AF3" s="65" t="s">
        <v>9</v>
      </c>
      <c r="AG3" s="64" t="s">
        <v>8</v>
      </c>
      <c r="AH3" s="65" t="s">
        <v>9</v>
      </c>
      <c r="AI3" s="66"/>
      <c r="AJ3" s="67"/>
      <c r="AK3" s="61"/>
      <c r="AL3" s="61"/>
      <c r="AM3" s="61"/>
      <c r="AN3" s="61"/>
    </row>
    <row r="4" spans="1:40" s="3" customFormat="1" ht="20.100000000000001" customHeight="1" x14ac:dyDescent="0.3">
      <c r="A4" s="4" t="s">
        <v>38</v>
      </c>
      <c r="B4" s="5" t="s">
        <v>38</v>
      </c>
      <c r="C4" s="6">
        <v>34</v>
      </c>
      <c r="D4" s="7" t="s">
        <v>46</v>
      </c>
      <c r="E4" s="8" t="s">
        <v>112</v>
      </c>
      <c r="F4" s="76" t="s">
        <v>113</v>
      </c>
      <c r="G4" s="9">
        <v>28.26</v>
      </c>
      <c r="H4" s="10"/>
      <c r="I4" s="11">
        <v>26.43</v>
      </c>
      <c r="J4" s="10"/>
      <c r="K4" s="11">
        <v>43.57</v>
      </c>
      <c r="L4" s="10"/>
      <c r="M4" s="11">
        <v>27.67</v>
      </c>
      <c r="N4" s="10"/>
      <c r="O4" s="11">
        <v>26.47</v>
      </c>
      <c r="P4" s="10"/>
      <c r="Q4" s="11">
        <v>26.32</v>
      </c>
      <c r="R4" s="10"/>
      <c r="S4" s="11">
        <v>4.24</v>
      </c>
      <c r="T4" s="10"/>
      <c r="U4" s="11">
        <v>23.41</v>
      </c>
      <c r="V4" s="10"/>
      <c r="W4" s="11">
        <v>8.9700000000000006</v>
      </c>
      <c r="X4" s="10"/>
      <c r="Y4" s="11">
        <v>41.26</v>
      </c>
      <c r="Z4" s="10"/>
      <c r="AA4" s="11">
        <v>22.55</v>
      </c>
      <c r="AB4" s="10"/>
      <c r="AC4" s="11">
        <v>20</v>
      </c>
      <c r="AD4" s="10"/>
      <c r="AE4" s="58">
        <v>19.07</v>
      </c>
      <c r="AF4" s="58"/>
      <c r="AG4" s="11">
        <v>27.92</v>
      </c>
      <c r="AH4" s="10"/>
      <c r="AI4" s="77">
        <f>SUM(G4:AH4)</f>
        <v>346.14</v>
      </c>
      <c r="AJ4" s="12">
        <v>1</v>
      </c>
      <c r="AK4" s="12">
        <v>2</v>
      </c>
      <c r="AL4" s="78">
        <f>AI4*0.94</f>
        <v>325.37159999999994</v>
      </c>
      <c r="AM4" s="12">
        <v>1</v>
      </c>
      <c r="AN4" s="12">
        <v>9</v>
      </c>
    </row>
    <row r="5" spans="1:40" s="3" customFormat="1" ht="20.100000000000001" customHeight="1" x14ac:dyDescent="0.3">
      <c r="A5" s="13" t="s">
        <v>35</v>
      </c>
      <c r="B5" s="14" t="s">
        <v>35</v>
      </c>
      <c r="C5" s="15">
        <v>26</v>
      </c>
      <c r="D5" s="16" t="s">
        <v>71</v>
      </c>
      <c r="E5" s="17" t="s">
        <v>6</v>
      </c>
      <c r="F5" s="69" t="s">
        <v>120</v>
      </c>
      <c r="G5" s="18">
        <v>27.87</v>
      </c>
      <c r="H5" s="19"/>
      <c r="I5" s="20">
        <v>26.24</v>
      </c>
      <c r="J5" s="19"/>
      <c r="K5" s="20">
        <v>44.27</v>
      </c>
      <c r="L5" s="19"/>
      <c r="M5" s="20">
        <v>28.22</v>
      </c>
      <c r="N5" s="19"/>
      <c r="O5" s="20">
        <v>25.81</v>
      </c>
      <c r="P5" s="19"/>
      <c r="Q5" s="20">
        <v>25.29</v>
      </c>
      <c r="R5" s="19"/>
      <c r="S5" s="20">
        <v>4.8600000000000003</v>
      </c>
      <c r="T5" s="19"/>
      <c r="U5" s="20">
        <v>30.17</v>
      </c>
      <c r="V5" s="19"/>
      <c r="W5" s="20">
        <v>10.97</v>
      </c>
      <c r="X5" s="19"/>
      <c r="Y5" s="20">
        <v>38.979999999999997</v>
      </c>
      <c r="Z5" s="19"/>
      <c r="AA5" s="20">
        <v>23.68</v>
      </c>
      <c r="AB5" s="19"/>
      <c r="AC5" s="20">
        <v>26.63</v>
      </c>
      <c r="AD5" s="19"/>
      <c r="AE5" s="59">
        <v>18.3</v>
      </c>
      <c r="AF5" s="59"/>
      <c r="AG5" s="20">
        <v>28.91</v>
      </c>
      <c r="AH5" s="19"/>
      <c r="AI5" s="72">
        <f>SUM(G5:AH5)</f>
        <v>360.20000000000005</v>
      </c>
      <c r="AJ5" s="21">
        <v>1</v>
      </c>
      <c r="AK5" s="21">
        <v>7</v>
      </c>
      <c r="AL5" s="73">
        <f>AI5*0.93</f>
        <v>334.98600000000005</v>
      </c>
      <c r="AM5" s="21">
        <v>2</v>
      </c>
      <c r="AN5" s="21">
        <v>9</v>
      </c>
    </row>
    <row r="6" spans="1:40" s="3" customFormat="1" ht="20.100000000000001" customHeight="1" x14ac:dyDescent="0.3">
      <c r="A6" s="13" t="s">
        <v>4</v>
      </c>
      <c r="B6" s="14" t="s">
        <v>4</v>
      </c>
      <c r="C6" s="15">
        <v>21</v>
      </c>
      <c r="D6" s="16" t="s">
        <v>63</v>
      </c>
      <c r="E6" s="17" t="s">
        <v>60</v>
      </c>
      <c r="F6" s="69" t="s">
        <v>99</v>
      </c>
      <c r="G6" s="18">
        <v>29.51</v>
      </c>
      <c r="H6" s="19"/>
      <c r="I6" s="20">
        <v>26.07</v>
      </c>
      <c r="J6" s="19"/>
      <c r="K6" s="20">
        <v>54.41</v>
      </c>
      <c r="L6" s="19" t="s">
        <v>16</v>
      </c>
      <c r="M6" s="20">
        <v>31.04</v>
      </c>
      <c r="N6" s="19"/>
      <c r="O6" s="20">
        <v>29.54</v>
      </c>
      <c r="P6" s="19"/>
      <c r="Q6" s="20">
        <v>26.45</v>
      </c>
      <c r="R6" s="19"/>
      <c r="S6" s="20">
        <v>5.12</v>
      </c>
      <c r="T6" s="19"/>
      <c r="U6" s="20">
        <v>33.97</v>
      </c>
      <c r="V6" s="19" t="s">
        <v>59</v>
      </c>
      <c r="W6" s="20">
        <v>11.04</v>
      </c>
      <c r="X6" s="19"/>
      <c r="Y6" s="20">
        <v>34.58</v>
      </c>
      <c r="Z6" s="19"/>
      <c r="AA6" s="20">
        <v>23.97</v>
      </c>
      <c r="AB6" s="19"/>
      <c r="AC6" s="20">
        <v>20.55</v>
      </c>
      <c r="AD6" s="19"/>
      <c r="AE6" s="59">
        <v>18.510000000000002</v>
      </c>
      <c r="AF6" s="59"/>
      <c r="AG6" s="20">
        <v>28.69</v>
      </c>
      <c r="AH6" s="19"/>
      <c r="AI6" s="72">
        <f>SUM(G6:AH6)</f>
        <v>373.44999999999993</v>
      </c>
      <c r="AJ6" s="21">
        <v>1</v>
      </c>
      <c r="AK6" s="21">
        <v>12</v>
      </c>
      <c r="AL6" s="73">
        <f>AI6*0.9</f>
        <v>336.10499999999996</v>
      </c>
      <c r="AM6" s="21">
        <v>3</v>
      </c>
      <c r="AN6" s="21">
        <v>9</v>
      </c>
    </row>
    <row r="7" spans="1:40" s="3" customFormat="1" ht="20.100000000000001" customHeight="1" x14ac:dyDescent="0.3">
      <c r="A7" s="13" t="s">
        <v>2</v>
      </c>
      <c r="B7" s="14" t="s">
        <v>2</v>
      </c>
      <c r="C7" s="15">
        <v>7</v>
      </c>
      <c r="D7" s="16" t="s">
        <v>56</v>
      </c>
      <c r="E7" s="17" t="s">
        <v>100</v>
      </c>
      <c r="F7" s="69" t="s">
        <v>57</v>
      </c>
      <c r="G7" s="18">
        <v>27.9</v>
      </c>
      <c r="H7" s="19"/>
      <c r="I7" s="20">
        <v>24.2</v>
      </c>
      <c r="J7" s="19"/>
      <c r="K7" s="20">
        <v>41.37</v>
      </c>
      <c r="L7" s="19"/>
      <c r="M7" s="20">
        <v>27.97</v>
      </c>
      <c r="N7" s="19"/>
      <c r="O7" s="20">
        <v>31.72</v>
      </c>
      <c r="P7" s="19"/>
      <c r="Q7" s="20">
        <v>23.91</v>
      </c>
      <c r="R7" s="19"/>
      <c r="S7" s="20">
        <v>3.32</v>
      </c>
      <c r="T7" s="19"/>
      <c r="U7" s="20">
        <v>24.21</v>
      </c>
      <c r="V7" s="19"/>
      <c r="W7" s="20">
        <v>13.61</v>
      </c>
      <c r="X7" s="19" t="s">
        <v>64</v>
      </c>
      <c r="Y7" s="20">
        <v>49.97</v>
      </c>
      <c r="Z7" s="19"/>
      <c r="AA7" s="20">
        <v>21.74</v>
      </c>
      <c r="AB7" s="19"/>
      <c r="AC7" s="20">
        <v>20.57</v>
      </c>
      <c r="AD7" s="19"/>
      <c r="AE7" s="59">
        <v>17.95</v>
      </c>
      <c r="AF7" s="59"/>
      <c r="AG7" s="20">
        <v>26.14</v>
      </c>
      <c r="AH7" s="19"/>
      <c r="AI7" s="72">
        <f>SUM(G7:AH7)</f>
        <v>354.57999999999993</v>
      </c>
      <c r="AJ7" s="21">
        <v>1</v>
      </c>
      <c r="AK7" s="21">
        <v>4</v>
      </c>
      <c r="AL7" s="73">
        <f>AI7*0.95</f>
        <v>336.85099999999994</v>
      </c>
      <c r="AM7" s="21">
        <v>4</v>
      </c>
      <c r="AN7" s="21">
        <v>9</v>
      </c>
    </row>
    <row r="8" spans="1:40" s="3" customFormat="1" ht="20.100000000000001" customHeight="1" x14ac:dyDescent="0.3">
      <c r="A8" s="13" t="s">
        <v>2</v>
      </c>
      <c r="B8" s="14" t="s">
        <v>2</v>
      </c>
      <c r="C8" s="15">
        <v>15</v>
      </c>
      <c r="D8" s="16" t="s">
        <v>53</v>
      </c>
      <c r="E8" s="17" t="s">
        <v>6</v>
      </c>
      <c r="F8" s="69" t="s">
        <v>109</v>
      </c>
      <c r="G8" s="18">
        <v>30.13</v>
      </c>
      <c r="H8" s="19"/>
      <c r="I8" s="20">
        <v>26.22</v>
      </c>
      <c r="J8" s="19"/>
      <c r="K8" s="20">
        <v>44.69</v>
      </c>
      <c r="L8" s="19"/>
      <c r="M8" s="20">
        <v>30.63</v>
      </c>
      <c r="N8" s="19"/>
      <c r="O8" s="20">
        <v>25.88</v>
      </c>
      <c r="P8" s="19"/>
      <c r="Q8" s="20">
        <v>27.21</v>
      </c>
      <c r="R8" s="19"/>
      <c r="S8" s="20">
        <v>4.7</v>
      </c>
      <c r="T8" s="19"/>
      <c r="U8" s="20">
        <v>25.02</v>
      </c>
      <c r="V8" s="19"/>
      <c r="W8" s="20">
        <v>10.87</v>
      </c>
      <c r="X8" s="19"/>
      <c r="Y8" s="20">
        <v>35.909999999999997</v>
      </c>
      <c r="Z8" s="19"/>
      <c r="AA8" s="20">
        <v>24.17</v>
      </c>
      <c r="AB8" s="19"/>
      <c r="AC8" s="20">
        <v>21.06</v>
      </c>
      <c r="AD8" s="19"/>
      <c r="AE8" s="59">
        <v>18.53</v>
      </c>
      <c r="AF8" s="59"/>
      <c r="AG8" s="20">
        <v>31.31</v>
      </c>
      <c r="AH8" s="19"/>
      <c r="AI8" s="72">
        <f>SUM(G8:AH8)</f>
        <v>356.33</v>
      </c>
      <c r="AJ8" s="21">
        <v>2</v>
      </c>
      <c r="AK8" s="21">
        <v>5</v>
      </c>
      <c r="AL8" s="73">
        <f>AI8*0.95</f>
        <v>338.51349999999996</v>
      </c>
      <c r="AM8" s="21">
        <v>5</v>
      </c>
      <c r="AN8" s="21">
        <v>6</v>
      </c>
    </row>
    <row r="9" spans="1:40" s="3" customFormat="1" ht="20.100000000000001" customHeight="1" x14ac:dyDescent="0.3">
      <c r="A9" s="13" t="s">
        <v>35</v>
      </c>
      <c r="B9" s="14" t="s">
        <v>35</v>
      </c>
      <c r="C9" s="15">
        <v>24</v>
      </c>
      <c r="D9" s="16" t="s">
        <v>102</v>
      </c>
      <c r="E9" s="17" t="s">
        <v>123</v>
      </c>
      <c r="F9" s="69" t="s">
        <v>103</v>
      </c>
      <c r="G9" s="18">
        <v>28.39</v>
      </c>
      <c r="H9" s="19"/>
      <c r="I9" s="20">
        <v>26.39</v>
      </c>
      <c r="J9" s="19"/>
      <c r="K9" s="20">
        <v>45.18</v>
      </c>
      <c r="L9" s="19"/>
      <c r="M9" s="20">
        <v>29.76</v>
      </c>
      <c r="N9" s="19"/>
      <c r="O9" s="20">
        <v>26.67</v>
      </c>
      <c r="P9" s="19"/>
      <c r="Q9" s="20">
        <v>32.78</v>
      </c>
      <c r="R9" s="19"/>
      <c r="S9" s="20">
        <v>4.7</v>
      </c>
      <c r="T9" s="19"/>
      <c r="U9" s="20">
        <v>30.27</v>
      </c>
      <c r="V9" s="19" t="s">
        <v>16</v>
      </c>
      <c r="W9" s="20">
        <v>10.96</v>
      </c>
      <c r="X9" s="19"/>
      <c r="Y9" s="20">
        <v>36.67</v>
      </c>
      <c r="Z9" s="19"/>
      <c r="AA9" s="20">
        <v>25.52</v>
      </c>
      <c r="AB9" s="19"/>
      <c r="AC9" s="20">
        <v>20.51</v>
      </c>
      <c r="AD9" s="19"/>
      <c r="AE9" s="59">
        <v>19.5</v>
      </c>
      <c r="AF9" s="59"/>
      <c r="AG9" s="20">
        <v>27.77</v>
      </c>
      <c r="AH9" s="19"/>
      <c r="AI9" s="72">
        <f>SUM(G9:AH9)</f>
        <v>365.06999999999994</v>
      </c>
      <c r="AJ9" s="21">
        <v>2</v>
      </c>
      <c r="AK9" s="21">
        <v>11</v>
      </c>
      <c r="AL9" s="73">
        <f>AI9*0.93</f>
        <v>339.51509999999996</v>
      </c>
      <c r="AM9" s="21">
        <v>6</v>
      </c>
      <c r="AN9" s="21"/>
    </row>
    <row r="10" spans="1:40" s="3" customFormat="1" ht="20.100000000000001" customHeight="1" x14ac:dyDescent="0.3">
      <c r="A10" s="13" t="s">
        <v>2</v>
      </c>
      <c r="B10" s="14" t="s">
        <v>2</v>
      </c>
      <c r="C10" s="15">
        <v>16</v>
      </c>
      <c r="D10" s="16" t="s">
        <v>78</v>
      </c>
      <c r="E10" s="17" t="s">
        <v>100</v>
      </c>
      <c r="F10" s="69" t="s">
        <v>101</v>
      </c>
      <c r="G10" s="18">
        <v>29.55</v>
      </c>
      <c r="H10" s="19"/>
      <c r="I10" s="20">
        <v>26.67</v>
      </c>
      <c r="J10" s="19"/>
      <c r="K10" s="20">
        <v>43.77</v>
      </c>
      <c r="L10" s="19"/>
      <c r="M10" s="20">
        <v>27.61</v>
      </c>
      <c r="N10" s="19"/>
      <c r="O10" s="20">
        <v>25.76</v>
      </c>
      <c r="P10" s="19"/>
      <c r="Q10" s="20">
        <v>26.59</v>
      </c>
      <c r="R10" s="19"/>
      <c r="S10" s="20">
        <v>5.29</v>
      </c>
      <c r="T10" s="19"/>
      <c r="U10" s="20">
        <v>25.65</v>
      </c>
      <c r="V10" s="19"/>
      <c r="W10" s="20">
        <v>11.41</v>
      </c>
      <c r="X10" s="19"/>
      <c r="Y10" s="20">
        <v>39.020000000000003</v>
      </c>
      <c r="Z10" s="19"/>
      <c r="AA10" s="20">
        <v>23.27</v>
      </c>
      <c r="AB10" s="19"/>
      <c r="AC10" s="20">
        <v>21.98</v>
      </c>
      <c r="AD10" s="19"/>
      <c r="AE10" s="59">
        <v>18.39</v>
      </c>
      <c r="AF10" s="59"/>
      <c r="AG10" s="20">
        <v>32.840000000000003</v>
      </c>
      <c r="AH10" s="19"/>
      <c r="AI10" s="72">
        <f>SUM(G10:AH10)</f>
        <v>357.79999999999995</v>
      </c>
      <c r="AJ10" s="21">
        <v>3</v>
      </c>
      <c r="AK10" s="21">
        <v>6</v>
      </c>
      <c r="AL10" s="73">
        <f>AI10*0.95</f>
        <v>339.90999999999997</v>
      </c>
      <c r="AM10" s="21">
        <v>7</v>
      </c>
      <c r="AN10" s="21">
        <v>4</v>
      </c>
    </row>
    <row r="11" spans="1:40" s="3" customFormat="1" ht="20.100000000000001" customHeight="1" x14ac:dyDescent="0.3">
      <c r="A11" s="23" t="s">
        <v>36</v>
      </c>
      <c r="B11" s="14" t="s">
        <v>36</v>
      </c>
      <c r="C11" s="15">
        <v>30</v>
      </c>
      <c r="D11" s="16" t="s">
        <v>67</v>
      </c>
      <c r="E11" s="17" t="s">
        <v>52</v>
      </c>
      <c r="F11" s="69" t="s">
        <v>126</v>
      </c>
      <c r="G11" s="18">
        <v>31.04</v>
      </c>
      <c r="H11" s="19"/>
      <c r="I11" s="20">
        <v>28.35</v>
      </c>
      <c r="J11" s="19"/>
      <c r="K11" s="20">
        <v>45.85</v>
      </c>
      <c r="L11" s="19"/>
      <c r="M11" s="20">
        <v>31.05</v>
      </c>
      <c r="N11" s="19"/>
      <c r="O11" s="20">
        <v>30.56</v>
      </c>
      <c r="P11" s="19"/>
      <c r="Q11" s="20">
        <v>27.45</v>
      </c>
      <c r="R11" s="19"/>
      <c r="S11" s="20">
        <v>5.61</v>
      </c>
      <c r="T11" s="19"/>
      <c r="U11" s="20">
        <v>28.05</v>
      </c>
      <c r="V11" s="19"/>
      <c r="W11" s="20">
        <v>12.64</v>
      </c>
      <c r="X11" s="19"/>
      <c r="Y11" s="20">
        <v>44.39</v>
      </c>
      <c r="Z11" s="19" t="s">
        <v>16</v>
      </c>
      <c r="AA11" s="20">
        <v>24.96</v>
      </c>
      <c r="AB11" s="19"/>
      <c r="AC11" s="20">
        <v>22.26</v>
      </c>
      <c r="AD11" s="19"/>
      <c r="AE11" s="59">
        <v>20.34</v>
      </c>
      <c r="AF11" s="59"/>
      <c r="AG11" s="20">
        <v>44.93</v>
      </c>
      <c r="AH11" s="19" t="s">
        <v>16</v>
      </c>
      <c r="AI11" s="72">
        <f>SUM(G11:AH11)</f>
        <v>397.47999999999996</v>
      </c>
      <c r="AJ11" s="21">
        <v>1</v>
      </c>
      <c r="AK11" s="21">
        <v>17</v>
      </c>
      <c r="AL11" s="73">
        <f>AI11*0.86</f>
        <v>341.83279999999996</v>
      </c>
      <c r="AM11" s="21">
        <v>8</v>
      </c>
      <c r="AN11" s="21">
        <v>9</v>
      </c>
    </row>
    <row r="12" spans="1:40" s="3" customFormat="1" ht="20.100000000000001" customHeight="1" x14ac:dyDescent="0.3">
      <c r="A12" s="13" t="s">
        <v>16</v>
      </c>
      <c r="B12" s="24" t="s">
        <v>16</v>
      </c>
      <c r="C12" s="15">
        <v>37</v>
      </c>
      <c r="D12" s="16" t="s">
        <v>61</v>
      </c>
      <c r="E12" s="17" t="s">
        <v>62</v>
      </c>
      <c r="F12" s="69" t="s">
        <v>98</v>
      </c>
      <c r="G12" s="18">
        <v>27.83</v>
      </c>
      <c r="H12" s="19"/>
      <c r="I12" s="20">
        <v>25.16</v>
      </c>
      <c r="J12" s="19"/>
      <c r="K12" s="20">
        <v>46.51</v>
      </c>
      <c r="L12" s="19" t="s">
        <v>16</v>
      </c>
      <c r="M12" s="20">
        <v>27.47</v>
      </c>
      <c r="N12" s="19"/>
      <c r="O12" s="20">
        <v>24.67</v>
      </c>
      <c r="P12" s="19"/>
      <c r="Q12" s="20">
        <v>24.28</v>
      </c>
      <c r="R12" s="19"/>
      <c r="S12" s="20">
        <v>4.92</v>
      </c>
      <c r="T12" s="19"/>
      <c r="U12" s="20">
        <v>25.64</v>
      </c>
      <c r="V12" s="19"/>
      <c r="W12" s="20">
        <v>9.2200000000000006</v>
      </c>
      <c r="X12" s="19"/>
      <c r="Y12" s="20">
        <v>33.700000000000003</v>
      </c>
      <c r="Z12" s="19"/>
      <c r="AA12" s="20">
        <v>21.87</v>
      </c>
      <c r="AB12" s="19"/>
      <c r="AC12" s="20">
        <v>19.93</v>
      </c>
      <c r="AD12" s="19"/>
      <c r="AE12" s="59">
        <v>17.77</v>
      </c>
      <c r="AF12" s="59"/>
      <c r="AG12" s="20">
        <v>33.71</v>
      </c>
      <c r="AH12" s="19"/>
      <c r="AI12" s="72">
        <f>SUM(G12:AH12)</f>
        <v>342.67999999999995</v>
      </c>
      <c r="AJ12" s="21">
        <v>1</v>
      </c>
      <c r="AK12" s="21">
        <v>1</v>
      </c>
      <c r="AL12" s="73">
        <f>AI12</f>
        <v>342.67999999999995</v>
      </c>
      <c r="AM12" s="21">
        <v>9</v>
      </c>
      <c r="AN12" s="21"/>
    </row>
    <row r="13" spans="1:40" s="3" customFormat="1" ht="20.100000000000001" customHeight="1" x14ac:dyDescent="0.3">
      <c r="A13" s="13" t="s">
        <v>2</v>
      </c>
      <c r="B13" s="14" t="s">
        <v>2</v>
      </c>
      <c r="C13" s="15">
        <v>8</v>
      </c>
      <c r="D13" s="16" t="s">
        <v>33</v>
      </c>
      <c r="E13" s="17" t="s">
        <v>6</v>
      </c>
      <c r="F13" s="69" t="s">
        <v>48</v>
      </c>
      <c r="G13" s="18">
        <v>28.68</v>
      </c>
      <c r="H13" s="19"/>
      <c r="I13" s="20">
        <v>26.46</v>
      </c>
      <c r="J13" s="19"/>
      <c r="K13" s="20">
        <v>44.37</v>
      </c>
      <c r="L13" s="19"/>
      <c r="M13" s="20">
        <v>29.59</v>
      </c>
      <c r="N13" s="19"/>
      <c r="O13" s="20">
        <v>25.85</v>
      </c>
      <c r="P13" s="19"/>
      <c r="Q13" s="20">
        <v>26.96</v>
      </c>
      <c r="R13" s="19"/>
      <c r="S13" s="20">
        <v>4.67</v>
      </c>
      <c r="T13" s="19"/>
      <c r="U13" s="20">
        <v>25.82</v>
      </c>
      <c r="V13" s="19"/>
      <c r="W13" s="20">
        <v>14.56</v>
      </c>
      <c r="X13" s="19" t="s">
        <v>64</v>
      </c>
      <c r="Y13" s="20">
        <v>40.36</v>
      </c>
      <c r="Z13" s="19"/>
      <c r="AA13" s="20">
        <v>23.23</v>
      </c>
      <c r="AB13" s="19"/>
      <c r="AC13" s="20">
        <v>20.6</v>
      </c>
      <c r="AD13" s="19"/>
      <c r="AE13" s="59">
        <v>18.32</v>
      </c>
      <c r="AF13" s="59"/>
      <c r="AG13" s="20">
        <v>31.76</v>
      </c>
      <c r="AH13" s="19"/>
      <c r="AI13" s="72">
        <f>SUM(G13:AH13)</f>
        <v>361.23</v>
      </c>
      <c r="AJ13" s="21">
        <v>4</v>
      </c>
      <c r="AK13" s="21">
        <v>8</v>
      </c>
      <c r="AL13" s="73">
        <f>AI13*0.95</f>
        <v>343.16849999999999</v>
      </c>
      <c r="AM13" s="21">
        <v>10</v>
      </c>
      <c r="AN13" s="21">
        <v>3</v>
      </c>
    </row>
    <row r="14" spans="1:40" s="3" customFormat="1" ht="20.100000000000001" customHeight="1" x14ac:dyDescent="0.3">
      <c r="A14" s="13" t="s">
        <v>2</v>
      </c>
      <c r="B14" s="14" t="s">
        <v>40</v>
      </c>
      <c r="C14" s="15">
        <v>2</v>
      </c>
      <c r="D14" s="16" t="s">
        <v>37</v>
      </c>
      <c r="E14" s="17" t="s">
        <v>100</v>
      </c>
      <c r="F14" s="69" t="s">
        <v>57</v>
      </c>
      <c r="G14" s="18">
        <v>29.12</v>
      </c>
      <c r="H14" s="19"/>
      <c r="I14" s="20">
        <v>25.47</v>
      </c>
      <c r="J14" s="19"/>
      <c r="K14" s="20">
        <v>48.03</v>
      </c>
      <c r="L14" s="19" t="s">
        <v>64</v>
      </c>
      <c r="M14" s="20">
        <v>29.86</v>
      </c>
      <c r="N14" s="19"/>
      <c r="O14" s="20">
        <v>27.23</v>
      </c>
      <c r="P14" s="19"/>
      <c r="Q14" s="20">
        <v>25</v>
      </c>
      <c r="R14" s="19"/>
      <c r="S14" s="20">
        <v>3.69</v>
      </c>
      <c r="T14" s="19"/>
      <c r="U14" s="20">
        <v>27.13</v>
      </c>
      <c r="V14" s="19"/>
      <c r="W14" s="20">
        <v>9.2899999999999991</v>
      </c>
      <c r="X14" s="19"/>
      <c r="Y14" s="20">
        <v>39.68</v>
      </c>
      <c r="Z14" s="19" t="s">
        <v>16</v>
      </c>
      <c r="AA14" s="20">
        <v>23.63</v>
      </c>
      <c r="AB14" s="19"/>
      <c r="AC14" s="20">
        <v>23.01</v>
      </c>
      <c r="AD14" s="19"/>
      <c r="AE14" s="59">
        <v>18.68</v>
      </c>
      <c r="AF14" s="59"/>
      <c r="AG14" s="20">
        <v>31.88</v>
      </c>
      <c r="AH14" s="19"/>
      <c r="AI14" s="72">
        <f>SUM(G14:AH14)</f>
        <v>361.7</v>
      </c>
      <c r="AJ14" s="21">
        <v>1</v>
      </c>
      <c r="AK14" s="21">
        <v>9</v>
      </c>
      <c r="AL14" s="73">
        <f>AI14*0.95</f>
        <v>343.61499999999995</v>
      </c>
      <c r="AM14" s="21">
        <v>11</v>
      </c>
      <c r="AN14" s="21">
        <v>9</v>
      </c>
    </row>
    <row r="15" spans="1:40" s="3" customFormat="1" ht="20.100000000000001" customHeight="1" x14ac:dyDescent="0.3">
      <c r="A15" s="13" t="s">
        <v>2</v>
      </c>
      <c r="B15" s="14" t="s">
        <v>2</v>
      </c>
      <c r="C15" s="15">
        <v>1</v>
      </c>
      <c r="D15" s="16" t="s">
        <v>58</v>
      </c>
      <c r="E15" s="17" t="s">
        <v>6</v>
      </c>
      <c r="F15" s="69" t="s">
        <v>50</v>
      </c>
      <c r="G15" s="18">
        <v>30.46</v>
      </c>
      <c r="H15" s="19"/>
      <c r="I15" s="20">
        <v>26.19</v>
      </c>
      <c r="J15" s="19"/>
      <c r="K15" s="20">
        <v>44.41</v>
      </c>
      <c r="L15" s="19"/>
      <c r="M15" s="20">
        <v>30.05</v>
      </c>
      <c r="N15" s="19"/>
      <c r="O15" s="20">
        <v>26.16</v>
      </c>
      <c r="P15" s="19"/>
      <c r="Q15" s="20">
        <v>25.95</v>
      </c>
      <c r="R15" s="19"/>
      <c r="S15" s="20">
        <v>5.31</v>
      </c>
      <c r="T15" s="19"/>
      <c r="U15" s="20">
        <v>26.46</v>
      </c>
      <c r="V15" s="19"/>
      <c r="W15" s="20">
        <v>14.36</v>
      </c>
      <c r="X15" s="19" t="s">
        <v>64</v>
      </c>
      <c r="Y15" s="20">
        <v>38.39</v>
      </c>
      <c r="Z15" s="19"/>
      <c r="AA15" s="20">
        <v>24.23</v>
      </c>
      <c r="AB15" s="19"/>
      <c r="AC15" s="20">
        <v>21.52</v>
      </c>
      <c r="AD15" s="19"/>
      <c r="AE15" s="59">
        <v>19.260000000000002</v>
      </c>
      <c r="AF15" s="59"/>
      <c r="AG15" s="20">
        <v>29.13</v>
      </c>
      <c r="AH15" s="19"/>
      <c r="AI15" s="72">
        <f>SUM(G15:AH15)</f>
        <v>361.88</v>
      </c>
      <c r="AJ15" s="21">
        <v>5</v>
      </c>
      <c r="AK15" s="21">
        <v>10</v>
      </c>
      <c r="AL15" s="73">
        <f>AI15*0.95</f>
        <v>343.786</v>
      </c>
      <c r="AM15" s="21">
        <v>12</v>
      </c>
      <c r="AN15" s="21">
        <v>2</v>
      </c>
    </row>
    <row r="16" spans="1:40" s="3" customFormat="1" ht="20.100000000000001" customHeight="1" x14ac:dyDescent="0.3">
      <c r="A16" s="13" t="s">
        <v>16</v>
      </c>
      <c r="B16" s="24" t="s">
        <v>16</v>
      </c>
      <c r="C16" s="15">
        <v>36</v>
      </c>
      <c r="D16" s="16" t="s">
        <v>137</v>
      </c>
      <c r="E16" s="17" t="s">
        <v>117</v>
      </c>
      <c r="F16" s="69" t="s">
        <v>118</v>
      </c>
      <c r="G16" s="18">
        <v>27</v>
      </c>
      <c r="H16" s="19"/>
      <c r="I16" s="20">
        <v>25.33</v>
      </c>
      <c r="J16" s="19"/>
      <c r="K16" s="20">
        <v>47.77</v>
      </c>
      <c r="L16" s="19" t="s">
        <v>16</v>
      </c>
      <c r="M16" s="20">
        <v>27.96</v>
      </c>
      <c r="N16" s="19"/>
      <c r="O16" s="20">
        <v>25.51</v>
      </c>
      <c r="P16" s="19"/>
      <c r="Q16" s="20">
        <v>29.34</v>
      </c>
      <c r="R16" s="19" t="s">
        <v>16</v>
      </c>
      <c r="S16" s="20">
        <v>3.72</v>
      </c>
      <c r="T16" s="19"/>
      <c r="U16" s="20">
        <v>24.19</v>
      </c>
      <c r="V16" s="19"/>
      <c r="W16" s="20">
        <v>9.19</v>
      </c>
      <c r="X16" s="19"/>
      <c r="Y16" s="20">
        <v>37.1</v>
      </c>
      <c r="Z16" s="19"/>
      <c r="AA16" s="20">
        <v>22.01</v>
      </c>
      <c r="AB16" s="19"/>
      <c r="AC16" s="20">
        <v>19.32</v>
      </c>
      <c r="AD16" s="19"/>
      <c r="AE16" s="59">
        <v>18.97</v>
      </c>
      <c r="AF16" s="59"/>
      <c r="AG16" s="20">
        <v>29.93</v>
      </c>
      <c r="AH16" s="19"/>
      <c r="AI16" s="72">
        <f>SUM(G16:AH16)</f>
        <v>347.34</v>
      </c>
      <c r="AJ16" s="21">
        <v>2</v>
      </c>
      <c r="AK16" s="21">
        <v>3</v>
      </c>
      <c r="AL16" s="73">
        <f>AI16</f>
        <v>347.34</v>
      </c>
      <c r="AM16" s="21">
        <v>13</v>
      </c>
      <c r="AN16" s="21">
        <v>9</v>
      </c>
    </row>
    <row r="17" spans="1:40" s="3" customFormat="1" ht="20.100000000000001" customHeight="1" x14ac:dyDescent="0.3">
      <c r="A17" s="13" t="s">
        <v>4</v>
      </c>
      <c r="B17" s="14" t="s">
        <v>4</v>
      </c>
      <c r="C17" s="15">
        <v>19</v>
      </c>
      <c r="D17" s="16" t="s">
        <v>83</v>
      </c>
      <c r="E17" s="17" t="s">
        <v>60</v>
      </c>
      <c r="F17" s="69" t="s">
        <v>119</v>
      </c>
      <c r="G17" s="18">
        <v>30.18</v>
      </c>
      <c r="H17" s="19"/>
      <c r="I17" s="20">
        <v>28.98</v>
      </c>
      <c r="J17" s="19"/>
      <c r="K17" s="20">
        <v>48.49</v>
      </c>
      <c r="L17" s="19"/>
      <c r="M17" s="20">
        <v>37.6</v>
      </c>
      <c r="N17" s="19" t="s">
        <v>59</v>
      </c>
      <c r="O17" s="20">
        <v>27.7</v>
      </c>
      <c r="P17" s="19"/>
      <c r="Q17" s="20">
        <v>32.090000000000003</v>
      </c>
      <c r="R17" s="19" t="s">
        <v>16</v>
      </c>
      <c r="S17" s="20">
        <v>5.44</v>
      </c>
      <c r="T17" s="19"/>
      <c r="U17" s="20">
        <v>26.21</v>
      </c>
      <c r="V17" s="19"/>
      <c r="W17" s="20">
        <v>11.77</v>
      </c>
      <c r="X17" s="19"/>
      <c r="Y17" s="20">
        <v>37.06</v>
      </c>
      <c r="Z17" s="19"/>
      <c r="AA17" s="20">
        <v>24.61</v>
      </c>
      <c r="AB17" s="19"/>
      <c r="AC17" s="20">
        <v>28.94</v>
      </c>
      <c r="AD17" s="19" t="s">
        <v>16</v>
      </c>
      <c r="AE17" s="59">
        <v>20.02</v>
      </c>
      <c r="AF17" s="59"/>
      <c r="AG17" s="20">
        <v>32.22</v>
      </c>
      <c r="AH17" s="19"/>
      <c r="AI17" s="72">
        <f>SUM(G17:AH17)</f>
        <v>391.30999999999995</v>
      </c>
      <c r="AJ17" s="21">
        <v>2</v>
      </c>
      <c r="AK17" s="21">
        <v>16</v>
      </c>
      <c r="AL17" s="73">
        <f>AI17*0.9</f>
        <v>352.17899999999997</v>
      </c>
      <c r="AM17" s="21">
        <v>14</v>
      </c>
      <c r="AN17" s="21">
        <v>6</v>
      </c>
    </row>
    <row r="18" spans="1:40" s="3" customFormat="1" ht="20.100000000000001" customHeight="1" x14ac:dyDescent="0.3">
      <c r="A18" s="13" t="s">
        <v>35</v>
      </c>
      <c r="B18" s="14" t="s">
        <v>35</v>
      </c>
      <c r="C18" s="15">
        <v>25</v>
      </c>
      <c r="D18" s="16" t="s">
        <v>85</v>
      </c>
      <c r="E18" s="17" t="s">
        <v>124</v>
      </c>
      <c r="F18" s="69" t="s">
        <v>125</v>
      </c>
      <c r="G18" s="18">
        <v>30.44</v>
      </c>
      <c r="H18" s="19"/>
      <c r="I18" s="20">
        <v>33.78</v>
      </c>
      <c r="J18" s="19"/>
      <c r="K18" s="20">
        <v>44.74</v>
      </c>
      <c r="L18" s="19"/>
      <c r="M18" s="20">
        <v>29.01</v>
      </c>
      <c r="N18" s="19"/>
      <c r="O18" s="20">
        <v>26.17</v>
      </c>
      <c r="P18" s="19"/>
      <c r="Q18" s="20">
        <v>29.7</v>
      </c>
      <c r="R18" s="19"/>
      <c r="S18" s="20">
        <v>6.8</v>
      </c>
      <c r="T18" s="19"/>
      <c r="U18" s="20">
        <v>27.11</v>
      </c>
      <c r="V18" s="19"/>
      <c r="W18" s="20">
        <v>12.76</v>
      </c>
      <c r="X18" s="19"/>
      <c r="Y18" s="20">
        <v>39.24</v>
      </c>
      <c r="Z18" s="19"/>
      <c r="AA18" s="20">
        <v>22.91</v>
      </c>
      <c r="AB18" s="19"/>
      <c r="AC18" s="20">
        <v>23.58</v>
      </c>
      <c r="AD18" s="19"/>
      <c r="AE18" s="59">
        <v>20.37</v>
      </c>
      <c r="AF18" s="59"/>
      <c r="AG18" s="20">
        <v>34.43</v>
      </c>
      <c r="AH18" s="19"/>
      <c r="AI18" s="72">
        <f>SUM(G18:AH18)</f>
        <v>381.04</v>
      </c>
      <c r="AJ18" s="21">
        <v>3</v>
      </c>
      <c r="AK18" s="21">
        <v>13</v>
      </c>
      <c r="AL18" s="73">
        <f>AI18*0.93</f>
        <v>354.36720000000003</v>
      </c>
      <c r="AM18" s="21">
        <v>15</v>
      </c>
      <c r="AN18" s="21">
        <v>6</v>
      </c>
    </row>
    <row r="19" spans="1:40" s="3" customFormat="1" ht="20.100000000000001" customHeight="1" x14ac:dyDescent="0.3">
      <c r="A19" s="13" t="s">
        <v>2</v>
      </c>
      <c r="B19" s="14" t="s">
        <v>40</v>
      </c>
      <c r="C19" s="15">
        <v>5</v>
      </c>
      <c r="D19" s="16" t="s">
        <v>54</v>
      </c>
      <c r="E19" s="17" t="s">
        <v>6</v>
      </c>
      <c r="F19" s="69" t="s">
        <v>109</v>
      </c>
      <c r="G19" s="18">
        <v>32.26</v>
      </c>
      <c r="H19" s="19"/>
      <c r="I19" s="20">
        <v>30.47</v>
      </c>
      <c r="J19" s="19" t="s">
        <v>59</v>
      </c>
      <c r="K19" s="20">
        <v>44.33</v>
      </c>
      <c r="L19" s="19"/>
      <c r="M19" s="20">
        <v>35.840000000000003</v>
      </c>
      <c r="N19" s="19" t="s">
        <v>16</v>
      </c>
      <c r="O19" s="20">
        <v>28.57</v>
      </c>
      <c r="P19" s="19"/>
      <c r="Q19" s="20">
        <v>34.770000000000003</v>
      </c>
      <c r="R19" s="19"/>
      <c r="S19" s="20">
        <v>4.26</v>
      </c>
      <c r="T19" s="19"/>
      <c r="U19" s="20">
        <v>27.27</v>
      </c>
      <c r="V19" s="19"/>
      <c r="W19" s="20">
        <v>11.6</v>
      </c>
      <c r="X19" s="19"/>
      <c r="Y19" s="20">
        <v>37.21</v>
      </c>
      <c r="Z19" s="19"/>
      <c r="AA19" s="20">
        <v>23.91</v>
      </c>
      <c r="AB19" s="19"/>
      <c r="AC19" s="20">
        <v>21.1</v>
      </c>
      <c r="AD19" s="19"/>
      <c r="AE19" s="59">
        <v>19.36</v>
      </c>
      <c r="AF19" s="59"/>
      <c r="AG19" s="20">
        <v>31.85</v>
      </c>
      <c r="AH19" s="19"/>
      <c r="AI19" s="72">
        <f>SUM(G19:AH19)</f>
        <v>382.80000000000007</v>
      </c>
      <c r="AJ19" s="21">
        <v>2</v>
      </c>
      <c r="AK19" s="21">
        <v>14</v>
      </c>
      <c r="AL19" s="73">
        <f>AI19*0.95</f>
        <v>363.66</v>
      </c>
      <c r="AM19" s="21">
        <v>16</v>
      </c>
      <c r="AN19" s="21">
        <v>6</v>
      </c>
    </row>
    <row r="20" spans="1:40" s="3" customFormat="1" ht="20.100000000000001" customHeight="1" x14ac:dyDescent="0.3">
      <c r="A20" s="13" t="s">
        <v>2</v>
      </c>
      <c r="B20" s="14" t="s">
        <v>2</v>
      </c>
      <c r="C20" s="15">
        <v>6</v>
      </c>
      <c r="D20" s="16" t="s">
        <v>77</v>
      </c>
      <c r="E20" s="17" t="s">
        <v>6</v>
      </c>
      <c r="F20" s="69" t="s">
        <v>50</v>
      </c>
      <c r="G20" s="18">
        <v>34.43</v>
      </c>
      <c r="H20" s="19"/>
      <c r="I20" s="20">
        <v>28.51</v>
      </c>
      <c r="J20" s="19"/>
      <c r="K20" s="20">
        <v>45.44</v>
      </c>
      <c r="L20" s="19"/>
      <c r="M20" s="20">
        <v>31.83</v>
      </c>
      <c r="N20" s="19"/>
      <c r="O20" s="20">
        <v>26.9</v>
      </c>
      <c r="P20" s="19"/>
      <c r="Q20" s="20">
        <v>26.89</v>
      </c>
      <c r="R20" s="19"/>
      <c r="S20" s="20">
        <v>5.49</v>
      </c>
      <c r="T20" s="19"/>
      <c r="U20" s="20">
        <v>27.02</v>
      </c>
      <c r="V20" s="19"/>
      <c r="W20" s="20">
        <v>11.96</v>
      </c>
      <c r="X20" s="19"/>
      <c r="Y20" s="20">
        <v>41.26</v>
      </c>
      <c r="Z20" s="19"/>
      <c r="AA20" s="20">
        <v>23.78</v>
      </c>
      <c r="AB20" s="19"/>
      <c r="AC20" s="20">
        <v>22.49</v>
      </c>
      <c r="AD20" s="19"/>
      <c r="AE20" s="59">
        <v>20.13</v>
      </c>
      <c r="AF20" s="59"/>
      <c r="AG20" s="20">
        <v>37.92</v>
      </c>
      <c r="AH20" s="19"/>
      <c r="AI20" s="72">
        <f>SUM(G20:AH20)</f>
        <v>384.05</v>
      </c>
      <c r="AJ20" s="21">
        <v>6</v>
      </c>
      <c r="AK20" s="21">
        <v>15</v>
      </c>
      <c r="AL20" s="73">
        <f>AI20*0.95</f>
        <v>364.84749999999997</v>
      </c>
      <c r="AM20" s="21">
        <v>17</v>
      </c>
      <c r="AN20" s="21">
        <v>1</v>
      </c>
    </row>
    <row r="21" spans="1:40" s="3" customFormat="1" ht="20.100000000000001" customHeight="1" x14ac:dyDescent="0.3">
      <c r="A21" s="13" t="s">
        <v>38</v>
      </c>
      <c r="B21" s="14" t="s">
        <v>38</v>
      </c>
      <c r="C21" s="15">
        <v>35</v>
      </c>
      <c r="D21" s="16" t="s">
        <v>89</v>
      </c>
      <c r="E21" s="17" t="s">
        <v>52</v>
      </c>
      <c r="F21" s="70" t="s">
        <v>108</v>
      </c>
      <c r="G21" s="18">
        <v>32.340000000000003</v>
      </c>
      <c r="H21" s="19"/>
      <c r="I21" s="20">
        <v>33.71</v>
      </c>
      <c r="J21" s="19"/>
      <c r="K21" s="20">
        <v>47.25</v>
      </c>
      <c r="L21" s="19"/>
      <c r="M21" s="20">
        <v>30.84</v>
      </c>
      <c r="N21" s="19"/>
      <c r="O21" s="20">
        <v>27.89</v>
      </c>
      <c r="P21" s="19"/>
      <c r="Q21" s="20">
        <v>36.299999999999997</v>
      </c>
      <c r="R21" s="19"/>
      <c r="S21" s="20">
        <v>7.14</v>
      </c>
      <c r="T21" s="19"/>
      <c r="U21" s="20">
        <v>26.97</v>
      </c>
      <c r="V21" s="19"/>
      <c r="W21" s="20">
        <v>12.62</v>
      </c>
      <c r="X21" s="19"/>
      <c r="Y21" s="20">
        <v>48.31</v>
      </c>
      <c r="Z21" s="19"/>
      <c r="AA21" s="20">
        <v>24.75</v>
      </c>
      <c r="AB21" s="19"/>
      <c r="AC21" s="20">
        <v>22.86</v>
      </c>
      <c r="AD21" s="19"/>
      <c r="AE21" s="59">
        <v>20.32</v>
      </c>
      <c r="AF21" s="59"/>
      <c r="AG21" s="20">
        <v>43.74</v>
      </c>
      <c r="AH21" s="19"/>
      <c r="AI21" s="72">
        <f>SUM(G21:AH21)</f>
        <v>415.04</v>
      </c>
      <c r="AJ21" s="21">
        <v>2</v>
      </c>
      <c r="AK21" s="21">
        <v>18</v>
      </c>
      <c r="AL21" s="73">
        <f>AI21*0.94</f>
        <v>390.13760000000002</v>
      </c>
      <c r="AM21" s="21">
        <v>18</v>
      </c>
      <c r="AN21" s="21">
        <v>6</v>
      </c>
    </row>
    <row r="22" spans="1:40" s="3" customFormat="1" ht="20.100000000000001" customHeight="1" x14ac:dyDescent="0.3">
      <c r="A22" s="23" t="s">
        <v>36</v>
      </c>
      <c r="B22" s="24" t="s">
        <v>36</v>
      </c>
      <c r="C22" s="15">
        <v>31</v>
      </c>
      <c r="D22" s="16" t="s">
        <v>68</v>
      </c>
      <c r="E22" s="17" t="s">
        <v>112</v>
      </c>
      <c r="F22" s="69" t="s">
        <v>114</v>
      </c>
      <c r="G22" s="18">
        <v>36.04</v>
      </c>
      <c r="H22" s="19" t="s">
        <v>59</v>
      </c>
      <c r="I22" s="20">
        <v>41.24</v>
      </c>
      <c r="J22" s="19"/>
      <c r="K22" s="20">
        <v>51.47</v>
      </c>
      <c r="L22" s="19"/>
      <c r="M22" s="20">
        <v>33.64</v>
      </c>
      <c r="N22" s="19"/>
      <c r="O22" s="20">
        <v>29.97</v>
      </c>
      <c r="P22" s="19"/>
      <c r="Q22" s="20">
        <v>29.64</v>
      </c>
      <c r="R22" s="19"/>
      <c r="S22" s="20">
        <v>7.5</v>
      </c>
      <c r="T22" s="19"/>
      <c r="U22" s="20">
        <v>39.67</v>
      </c>
      <c r="V22" s="19"/>
      <c r="W22" s="20">
        <v>13.19</v>
      </c>
      <c r="X22" s="19"/>
      <c r="Y22" s="20">
        <v>53.55</v>
      </c>
      <c r="Z22" s="19"/>
      <c r="AA22" s="20">
        <v>28.28</v>
      </c>
      <c r="AB22" s="19"/>
      <c r="AC22" s="20">
        <v>25.2</v>
      </c>
      <c r="AD22" s="19"/>
      <c r="AE22" s="59">
        <v>28.77</v>
      </c>
      <c r="AF22" s="59" t="s">
        <v>59</v>
      </c>
      <c r="AG22" s="20">
        <v>40.01</v>
      </c>
      <c r="AH22" s="19"/>
      <c r="AI22" s="72">
        <f>SUM(G22:AH22)</f>
        <v>458.17</v>
      </c>
      <c r="AJ22" s="21">
        <v>2</v>
      </c>
      <c r="AK22" s="21">
        <v>21</v>
      </c>
      <c r="AL22" s="73">
        <f>AI22*0.86</f>
        <v>394.02620000000002</v>
      </c>
      <c r="AM22" s="21">
        <v>19</v>
      </c>
      <c r="AN22" s="21">
        <v>6</v>
      </c>
    </row>
    <row r="23" spans="1:40" s="3" customFormat="1" ht="20.100000000000001" customHeight="1" x14ac:dyDescent="0.3">
      <c r="A23" s="13" t="s">
        <v>36</v>
      </c>
      <c r="B23" s="14" t="s">
        <v>36</v>
      </c>
      <c r="C23" s="15">
        <v>32</v>
      </c>
      <c r="D23" s="16" t="s">
        <v>69</v>
      </c>
      <c r="E23" s="71" t="s">
        <v>70</v>
      </c>
      <c r="F23" s="70" t="s">
        <v>104</v>
      </c>
      <c r="G23" s="18">
        <v>36.04</v>
      </c>
      <c r="H23" s="19" t="s">
        <v>59</v>
      </c>
      <c r="I23" s="20">
        <v>36.61</v>
      </c>
      <c r="J23" s="19"/>
      <c r="K23" s="20">
        <v>50.29</v>
      </c>
      <c r="L23" s="19"/>
      <c r="M23" s="20">
        <v>34.97</v>
      </c>
      <c r="N23" s="19"/>
      <c r="O23" s="20">
        <v>29</v>
      </c>
      <c r="P23" s="19"/>
      <c r="Q23" s="20">
        <v>42.72</v>
      </c>
      <c r="R23" s="19" t="s">
        <v>16</v>
      </c>
      <c r="S23" s="20">
        <v>6.51</v>
      </c>
      <c r="T23" s="19"/>
      <c r="U23" s="20">
        <v>39.229999999999997</v>
      </c>
      <c r="V23" s="19"/>
      <c r="W23" s="20">
        <v>23.19</v>
      </c>
      <c r="X23" s="19" t="s">
        <v>42</v>
      </c>
      <c r="Y23" s="20">
        <v>50.46</v>
      </c>
      <c r="Z23" s="19"/>
      <c r="AA23" s="20">
        <v>26.27</v>
      </c>
      <c r="AB23" s="19"/>
      <c r="AC23" s="20">
        <v>29.41</v>
      </c>
      <c r="AD23" s="19"/>
      <c r="AE23" s="59">
        <v>23.77</v>
      </c>
      <c r="AF23" s="59"/>
      <c r="AG23" s="20">
        <v>47.4</v>
      </c>
      <c r="AH23" s="19"/>
      <c r="AI23" s="72">
        <f>SUM(G23:AH23)</f>
        <v>475.86999999999995</v>
      </c>
      <c r="AJ23" s="21">
        <v>3</v>
      </c>
      <c r="AK23" s="21">
        <v>25</v>
      </c>
      <c r="AL23" s="73">
        <f>AI23*0.86</f>
        <v>409.24819999999994</v>
      </c>
      <c r="AM23" s="21">
        <v>20</v>
      </c>
      <c r="AN23" s="21"/>
    </row>
    <row r="24" spans="1:40" s="3" customFormat="1" ht="20.100000000000001" customHeight="1" x14ac:dyDescent="0.3">
      <c r="A24" s="13" t="s">
        <v>4</v>
      </c>
      <c r="B24" s="14" t="s">
        <v>4</v>
      </c>
      <c r="C24" s="15">
        <v>23</v>
      </c>
      <c r="D24" s="16" t="s">
        <v>84</v>
      </c>
      <c r="E24" s="17" t="s">
        <v>60</v>
      </c>
      <c r="F24" s="69" t="s">
        <v>119</v>
      </c>
      <c r="G24" s="18">
        <v>36.340000000000003</v>
      </c>
      <c r="H24" s="19"/>
      <c r="I24" s="20">
        <v>60.25</v>
      </c>
      <c r="J24" s="19" t="s">
        <v>138</v>
      </c>
      <c r="K24" s="20">
        <v>53.98</v>
      </c>
      <c r="L24" s="19"/>
      <c r="M24" s="20">
        <v>32.6</v>
      </c>
      <c r="N24" s="19"/>
      <c r="O24" s="20">
        <v>32.56</v>
      </c>
      <c r="P24" s="19" t="s">
        <v>16</v>
      </c>
      <c r="Q24" s="20">
        <v>37.4</v>
      </c>
      <c r="R24" s="19"/>
      <c r="S24" s="20">
        <v>5.88</v>
      </c>
      <c r="T24" s="19"/>
      <c r="U24" s="20">
        <v>28.97</v>
      </c>
      <c r="V24" s="19"/>
      <c r="W24" s="20">
        <v>13.61</v>
      </c>
      <c r="X24" s="19"/>
      <c r="Y24" s="20">
        <v>49.63</v>
      </c>
      <c r="Z24" s="19"/>
      <c r="AA24" s="20">
        <v>27.16</v>
      </c>
      <c r="AB24" s="19"/>
      <c r="AC24" s="20">
        <v>27.27</v>
      </c>
      <c r="AD24" s="19"/>
      <c r="AE24" s="59">
        <v>21.66</v>
      </c>
      <c r="AF24" s="59"/>
      <c r="AG24" s="20">
        <v>36.950000000000003</v>
      </c>
      <c r="AH24" s="19"/>
      <c r="AI24" s="72">
        <f>SUM(G24:AH24)</f>
        <v>464.26000000000005</v>
      </c>
      <c r="AJ24" s="21">
        <v>3</v>
      </c>
      <c r="AK24" s="21">
        <v>23</v>
      </c>
      <c r="AL24" s="73">
        <f>AI24*0.9</f>
        <v>417.83400000000006</v>
      </c>
      <c r="AM24" s="21">
        <v>21</v>
      </c>
      <c r="AN24" s="21">
        <v>4</v>
      </c>
    </row>
    <row r="25" spans="1:40" s="3" customFormat="1" ht="20.100000000000001" customHeight="1" x14ac:dyDescent="0.3">
      <c r="A25" s="13" t="s">
        <v>2</v>
      </c>
      <c r="B25" s="14" t="s">
        <v>49</v>
      </c>
      <c r="C25" s="15">
        <v>18</v>
      </c>
      <c r="D25" s="16" t="s">
        <v>92</v>
      </c>
      <c r="E25" s="17" t="s">
        <v>62</v>
      </c>
      <c r="F25" s="69" t="s">
        <v>93</v>
      </c>
      <c r="G25" s="18">
        <v>32.92</v>
      </c>
      <c r="H25" s="19"/>
      <c r="I25" s="20">
        <v>32.159999999999997</v>
      </c>
      <c r="J25" s="19"/>
      <c r="K25" s="20">
        <v>46.32</v>
      </c>
      <c r="L25" s="19"/>
      <c r="M25" s="20">
        <v>33.520000000000003</v>
      </c>
      <c r="N25" s="19"/>
      <c r="O25" s="20">
        <v>28.68</v>
      </c>
      <c r="P25" s="19"/>
      <c r="Q25" s="20">
        <v>38.880000000000003</v>
      </c>
      <c r="R25" s="19" t="s">
        <v>16</v>
      </c>
      <c r="S25" s="20">
        <v>7.15</v>
      </c>
      <c r="T25" s="19"/>
      <c r="U25" s="20">
        <v>30.12</v>
      </c>
      <c r="V25" s="19"/>
      <c r="W25" s="20">
        <v>13.12</v>
      </c>
      <c r="X25" s="19"/>
      <c r="Y25" s="20">
        <v>61.88</v>
      </c>
      <c r="Z25" s="19" t="s">
        <v>16</v>
      </c>
      <c r="AA25" s="20">
        <v>24.7</v>
      </c>
      <c r="AB25" s="19"/>
      <c r="AC25" s="20">
        <v>30.34</v>
      </c>
      <c r="AD25" s="19" t="s">
        <v>59</v>
      </c>
      <c r="AE25" s="59">
        <v>24.15</v>
      </c>
      <c r="AF25" s="59"/>
      <c r="AG25" s="20">
        <v>45.61</v>
      </c>
      <c r="AH25" s="19"/>
      <c r="AI25" s="72">
        <f>SUM(G25:AH25)</f>
        <v>449.54999999999995</v>
      </c>
      <c r="AJ25" s="21">
        <v>1</v>
      </c>
      <c r="AK25" s="21">
        <v>19</v>
      </c>
      <c r="AL25" s="73">
        <f>AI25*0.95</f>
        <v>427.07249999999993</v>
      </c>
      <c r="AM25" s="21">
        <v>22</v>
      </c>
      <c r="AN25" s="21"/>
    </row>
    <row r="26" spans="1:40" s="3" customFormat="1" ht="20.100000000000001" customHeight="1" x14ac:dyDescent="0.3">
      <c r="A26" s="13" t="s">
        <v>2</v>
      </c>
      <c r="B26" s="14" t="s">
        <v>49</v>
      </c>
      <c r="C26" s="15">
        <v>3</v>
      </c>
      <c r="D26" s="16" t="s">
        <v>66</v>
      </c>
      <c r="E26" s="17" t="s">
        <v>6</v>
      </c>
      <c r="F26" s="69" t="s">
        <v>48</v>
      </c>
      <c r="G26" s="18">
        <v>33.68</v>
      </c>
      <c r="H26" s="19"/>
      <c r="I26" s="20">
        <v>33.74</v>
      </c>
      <c r="J26" s="19"/>
      <c r="K26" s="20">
        <v>47.24</v>
      </c>
      <c r="L26" s="19"/>
      <c r="M26" s="20">
        <v>34.07</v>
      </c>
      <c r="N26" s="19"/>
      <c r="O26" s="20">
        <v>30.08</v>
      </c>
      <c r="P26" s="19"/>
      <c r="Q26" s="20">
        <v>37.28</v>
      </c>
      <c r="R26" s="19" t="s">
        <v>16</v>
      </c>
      <c r="S26" s="20">
        <v>6.55</v>
      </c>
      <c r="T26" s="19"/>
      <c r="U26" s="20">
        <v>30.1</v>
      </c>
      <c r="V26" s="19"/>
      <c r="W26" s="20">
        <v>14.32</v>
      </c>
      <c r="X26" s="19"/>
      <c r="Y26" s="20">
        <v>56.64</v>
      </c>
      <c r="Z26" s="19"/>
      <c r="AA26" s="20">
        <v>24.68</v>
      </c>
      <c r="AB26" s="19"/>
      <c r="AC26" s="20">
        <v>25.34</v>
      </c>
      <c r="AD26" s="19"/>
      <c r="AE26" s="59">
        <v>21.64</v>
      </c>
      <c r="AF26" s="59"/>
      <c r="AG26" s="20">
        <v>54.71</v>
      </c>
      <c r="AH26" s="19"/>
      <c r="AI26" s="72">
        <f>SUM(G26:AH26)</f>
        <v>450.06999999999994</v>
      </c>
      <c r="AJ26" s="21">
        <v>2</v>
      </c>
      <c r="AK26" s="21">
        <v>20</v>
      </c>
      <c r="AL26" s="73">
        <f>AI26*0.95</f>
        <v>427.56649999999991</v>
      </c>
      <c r="AM26" s="21">
        <v>23</v>
      </c>
      <c r="AN26" s="21">
        <v>9</v>
      </c>
    </row>
    <row r="27" spans="1:40" s="3" customFormat="1" ht="20.100000000000001" customHeight="1" x14ac:dyDescent="0.3">
      <c r="A27" s="23" t="s">
        <v>2</v>
      </c>
      <c r="B27" s="14" t="s">
        <v>2</v>
      </c>
      <c r="C27" s="15">
        <v>9</v>
      </c>
      <c r="D27" s="16" t="s">
        <v>79</v>
      </c>
      <c r="E27" s="17" t="s">
        <v>62</v>
      </c>
      <c r="F27" s="69" t="s">
        <v>121</v>
      </c>
      <c r="G27" s="18">
        <v>31</v>
      </c>
      <c r="H27" s="19"/>
      <c r="I27" s="20">
        <v>30.3</v>
      </c>
      <c r="J27" s="19"/>
      <c r="K27" s="20">
        <v>45.31</v>
      </c>
      <c r="L27" s="19"/>
      <c r="M27" s="20">
        <v>29.02</v>
      </c>
      <c r="N27" s="19"/>
      <c r="O27" s="20">
        <v>26.66</v>
      </c>
      <c r="P27" s="19"/>
      <c r="Q27" s="20">
        <v>30.79</v>
      </c>
      <c r="R27" s="19"/>
      <c r="S27" s="20">
        <v>15.49</v>
      </c>
      <c r="T27" s="19" t="s">
        <v>42</v>
      </c>
      <c r="U27" s="20">
        <v>26.04</v>
      </c>
      <c r="V27" s="19"/>
      <c r="W27" s="20">
        <v>21.96</v>
      </c>
      <c r="X27" s="19" t="s">
        <v>42</v>
      </c>
      <c r="Y27" s="20">
        <v>59.97</v>
      </c>
      <c r="Z27" s="19" t="s">
        <v>42</v>
      </c>
      <c r="AA27" s="20">
        <v>34.229999999999997</v>
      </c>
      <c r="AB27" s="19" t="s">
        <v>42</v>
      </c>
      <c r="AC27" s="20">
        <v>32.49</v>
      </c>
      <c r="AD27" s="19" t="s">
        <v>42</v>
      </c>
      <c r="AE27" s="59">
        <v>30.13</v>
      </c>
      <c r="AF27" s="59" t="s">
        <v>42</v>
      </c>
      <c r="AG27" s="20">
        <v>47.92</v>
      </c>
      <c r="AH27" s="19" t="s">
        <v>42</v>
      </c>
      <c r="AI27" s="72">
        <f>SUM(G27:AH27)</f>
        <v>461.31</v>
      </c>
      <c r="AJ27" s="21">
        <v>7</v>
      </c>
      <c r="AK27" s="21">
        <v>22</v>
      </c>
      <c r="AL27" s="73">
        <f>AI27*0.95</f>
        <v>438.24449999999996</v>
      </c>
      <c r="AM27" s="21">
        <v>24</v>
      </c>
      <c r="AN27" s="21"/>
    </row>
    <row r="28" spans="1:40" s="3" customFormat="1" ht="20.100000000000001" customHeight="1" x14ac:dyDescent="0.3">
      <c r="A28" s="13" t="s">
        <v>2</v>
      </c>
      <c r="B28" s="14" t="s">
        <v>2</v>
      </c>
      <c r="C28" s="15">
        <v>10</v>
      </c>
      <c r="D28" s="16" t="s">
        <v>115</v>
      </c>
      <c r="E28" s="17" t="s">
        <v>52</v>
      </c>
      <c r="F28" s="69" t="s">
        <v>116</v>
      </c>
      <c r="G28" s="18">
        <v>31.87</v>
      </c>
      <c r="H28" s="19"/>
      <c r="I28" s="20">
        <v>28.16</v>
      </c>
      <c r="J28" s="19"/>
      <c r="K28" s="20">
        <v>46.72</v>
      </c>
      <c r="L28" s="19"/>
      <c r="M28" s="20">
        <v>31.76</v>
      </c>
      <c r="N28" s="19"/>
      <c r="O28" s="20">
        <v>27.63</v>
      </c>
      <c r="P28" s="19"/>
      <c r="Q28" s="20">
        <v>28.06</v>
      </c>
      <c r="R28" s="19"/>
      <c r="S28" s="20">
        <v>15.49</v>
      </c>
      <c r="T28" s="19" t="s">
        <v>42</v>
      </c>
      <c r="U28" s="20">
        <v>32.020000000000003</v>
      </c>
      <c r="V28" s="19" t="s">
        <v>42</v>
      </c>
      <c r="W28" s="20">
        <v>21.96</v>
      </c>
      <c r="X28" s="19" t="s">
        <v>42</v>
      </c>
      <c r="Y28" s="20">
        <v>59.97</v>
      </c>
      <c r="Z28" s="19" t="s">
        <v>42</v>
      </c>
      <c r="AA28" s="20">
        <v>34.229999999999997</v>
      </c>
      <c r="AB28" s="19" t="s">
        <v>42</v>
      </c>
      <c r="AC28" s="20">
        <v>32.49</v>
      </c>
      <c r="AD28" s="19" t="s">
        <v>42</v>
      </c>
      <c r="AE28" s="59">
        <v>30.13</v>
      </c>
      <c r="AF28" s="59" t="s">
        <v>42</v>
      </c>
      <c r="AG28" s="20">
        <v>47.92</v>
      </c>
      <c r="AH28" s="19" t="s">
        <v>42</v>
      </c>
      <c r="AI28" s="72">
        <f>SUM(G28:AH28)</f>
        <v>468.41</v>
      </c>
      <c r="AJ28" s="21">
        <v>8</v>
      </c>
      <c r="AK28" s="21">
        <v>24</v>
      </c>
      <c r="AL28" s="73">
        <f>AI28*0.95</f>
        <v>444.98950000000002</v>
      </c>
      <c r="AM28" s="21">
        <v>25</v>
      </c>
      <c r="AN28" s="21"/>
    </row>
    <row r="29" spans="1:40" s="3" customFormat="1" ht="20.100000000000001" customHeight="1" x14ac:dyDescent="0.3">
      <c r="A29" s="13" t="s">
        <v>2</v>
      </c>
      <c r="B29" s="14" t="s">
        <v>2</v>
      </c>
      <c r="C29" s="15">
        <v>4</v>
      </c>
      <c r="D29" s="16" t="s">
        <v>76</v>
      </c>
      <c r="E29" s="17" t="s">
        <v>62</v>
      </c>
      <c r="F29" s="69" t="s">
        <v>121</v>
      </c>
      <c r="G29" s="18">
        <v>39.43</v>
      </c>
      <c r="H29" s="19" t="s">
        <v>59</v>
      </c>
      <c r="I29" s="20">
        <v>33.83</v>
      </c>
      <c r="J29" s="19"/>
      <c r="K29" s="20">
        <v>46.8</v>
      </c>
      <c r="L29" s="19"/>
      <c r="M29" s="20">
        <v>31.07</v>
      </c>
      <c r="N29" s="19"/>
      <c r="O29" s="20">
        <v>29.42</v>
      </c>
      <c r="P29" s="19"/>
      <c r="Q29" s="20">
        <v>34.07</v>
      </c>
      <c r="R29" s="19"/>
      <c r="S29" s="20">
        <v>15.49</v>
      </c>
      <c r="T29" s="19" t="s">
        <v>42</v>
      </c>
      <c r="U29" s="20">
        <v>32.020000000000003</v>
      </c>
      <c r="V29" s="19" t="s">
        <v>42</v>
      </c>
      <c r="W29" s="20">
        <v>21.96</v>
      </c>
      <c r="X29" s="19" t="s">
        <v>42</v>
      </c>
      <c r="Y29" s="20">
        <v>59.97</v>
      </c>
      <c r="Z29" s="19" t="s">
        <v>42</v>
      </c>
      <c r="AA29" s="20">
        <v>34.229999999999997</v>
      </c>
      <c r="AB29" s="19" t="s">
        <v>42</v>
      </c>
      <c r="AC29" s="20">
        <v>32.49</v>
      </c>
      <c r="AD29" s="19" t="s">
        <v>42</v>
      </c>
      <c r="AE29" s="59">
        <v>30.13</v>
      </c>
      <c r="AF29" s="59" t="s">
        <v>42</v>
      </c>
      <c r="AG29" s="20">
        <v>47.92</v>
      </c>
      <c r="AH29" s="19" t="s">
        <v>42</v>
      </c>
      <c r="AI29" s="72">
        <f>SUM(G29:AH29)</f>
        <v>488.83</v>
      </c>
      <c r="AJ29" s="21">
        <v>9</v>
      </c>
      <c r="AK29" s="21">
        <v>26</v>
      </c>
      <c r="AL29" s="73">
        <f>AI29*0.95</f>
        <v>464.38849999999996</v>
      </c>
      <c r="AM29" s="21">
        <v>26</v>
      </c>
      <c r="AN29" s="21"/>
    </row>
    <row r="30" spans="1:40" s="3" customFormat="1" ht="20.100000000000001" customHeight="1" x14ac:dyDescent="0.3">
      <c r="A30" s="13" t="s">
        <v>35</v>
      </c>
      <c r="B30" s="14" t="s">
        <v>41</v>
      </c>
      <c r="C30" s="15">
        <v>28</v>
      </c>
      <c r="D30" s="16" t="s">
        <v>87</v>
      </c>
      <c r="E30" s="17" t="s">
        <v>124</v>
      </c>
      <c r="F30" s="69" t="s">
        <v>125</v>
      </c>
      <c r="G30" s="18">
        <v>39.54</v>
      </c>
      <c r="H30" s="19"/>
      <c r="I30" s="20">
        <v>52.47</v>
      </c>
      <c r="J30" s="19" t="s">
        <v>16</v>
      </c>
      <c r="K30" s="20">
        <v>49.55</v>
      </c>
      <c r="L30" s="19"/>
      <c r="M30" s="20">
        <v>32.659999999999997</v>
      </c>
      <c r="N30" s="19"/>
      <c r="O30" s="20">
        <v>31.38</v>
      </c>
      <c r="P30" s="19"/>
      <c r="Q30" s="20">
        <v>90.17</v>
      </c>
      <c r="R30" s="19" t="s">
        <v>59</v>
      </c>
      <c r="S30" s="20">
        <v>8.58</v>
      </c>
      <c r="T30" s="19"/>
      <c r="U30" s="20">
        <v>31.3</v>
      </c>
      <c r="V30" s="19"/>
      <c r="W30" s="20">
        <v>24.99</v>
      </c>
      <c r="X30" s="19"/>
      <c r="Y30" s="20">
        <v>62.42</v>
      </c>
      <c r="Z30" s="19" t="s">
        <v>16</v>
      </c>
      <c r="AA30" s="20">
        <v>39.49</v>
      </c>
      <c r="AB30" s="19" t="s">
        <v>59</v>
      </c>
      <c r="AC30" s="20">
        <v>29.15</v>
      </c>
      <c r="AD30" s="19"/>
      <c r="AE30" s="59">
        <v>23.36</v>
      </c>
      <c r="AF30" s="59"/>
      <c r="AG30" s="20">
        <v>44.15</v>
      </c>
      <c r="AH30" s="19"/>
      <c r="AI30" s="72">
        <f>SUM(G30:AH30)</f>
        <v>559.20999999999992</v>
      </c>
      <c r="AJ30" s="21">
        <v>1</v>
      </c>
      <c r="AK30" s="21">
        <v>27</v>
      </c>
      <c r="AL30" s="73">
        <f>AI30*0.93</f>
        <v>520.06529999999998</v>
      </c>
      <c r="AM30" s="21">
        <v>27</v>
      </c>
      <c r="AN30" s="21">
        <v>9</v>
      </c>
    </row>
    <row r="31" spans="1:40" s="3" customFormat="1" ht="20.100000000000001" customHeight="1" x14ac:dyDescent="0.3">
      <c r="A31" s="13" t="s">
        <v>2</v>
      </c>
      <c r="B31" s="14" t="s">
        <v>41</v>
      </c>
      <c r="C31" s="15">
        <v>12</v>
      </c>
      <c r="D31" s="16" t="s">
        <v>110</v>
      </c>
      <c r="E31" s="17" t="s">
        <v>51</v>
      </c>
      <c r="F31" s="69" t="s">
        <v>109</v>
      </c>
      <c r="G31" s="18">
        <v>61.1</v>
      </c>
      <c r="H31" s="19" t="s">
        <v>59</v>
      </c>
      <c r="I31" s="20">
        <v>68.819999999999993</v>
      </c>
      <c r="J31" s="19" t="s">
        <v>42</v>
      </c>
      <c r="K31" s="20">
        <v>45.22</v>
      </c>
      <c r="L31" s="19"/>
      <c r="M31" s="20">
        <v>30.66</v>
      </c>
      <c r="N31" s="19"/>
      <c r="O31" s="20">
        <v>46.09</v>
      </c>
      <c r="P31" s="19" t="s">
        <v>59</v>
      </c>
      <c r="Q31" s="20">
        <v>90.17</v>
      </c>
      <c r="R31" s="19" t="s">
        <v>59</v>
      </c>
      <c r="S31" s="20">
        <v>5.42</v>
      </c>
      <c r="T31" s="19"/>
      <c r="U31" s="20">
        <v>26.57</v>
      </c>
      <c r="V31" s="19"/>
      <c r="W31" s="20">
        <v>12.88</v>
      </c>
      <c r="X31" s="19"/>
      <c r="Y31" s="20">
        <v>58.29</v>
      </c>
      <c r="Z31" s="19" t="s">
        <v>138</v>
      </c>
      <c r="AA31" s="20">
        <v>24.94</v>
      </c>
      <c r="AB31" s="19"/>
      <c r="AC31" s="20">
        <v>23.9</v>
      </c>
      <c r="AD31" s="19"/>
      <c r="AE31" s="59">
        <v>20.28</v>
      </c>
      <c r="AF31" s="59"/>
      <c r="AG31" s="20">
        <v>47.18</v>
      </c>
      <c r="AH31" s="19"/>
      <c r="AI31" s="72">
        <f>SUM(G31:AH31)</f>
        <v>561.52</v>
      </c>
      <c r="AJ31" s="21">
        <v>2</v>
      </c>
      <c r="AK31" s="21">
        <v>28</v>
      </c>
      <c r="AL31" s="73">
        <f>AI31*0.95</f>
        <v>533.44399999999996</v>
      </c>
      <c r="AM31" s="21">
        <v>28</v>
      </c>
      <c r="AN31" s="21">
        <v>6</v>
      </c>
    </row>
    <row r="32" spans="1:40" s="3" customFormat="1" ht="20.100000000000001" customHeight="1" x14ac:dyDescent="0.3">
      <c r="A32" s="13" t="s">
        <v>36</v>
      </c>
      <c r="B32" s="14" t="s">
        <v>41</v>
      </c>
      <c r="C32" s="15">
        <v>33</v>
      </c>
      <c r="D32" s="16" t="s">
        <v>55</v>
      </c>
      <c r="E32" s="17" t="s">
        <v>52</v>
      </c>
      <c r="F32" s="69" t="s">
        <v>126</v>
      </c>
      <c r="G32" s="18">
        <v>61.1</v>
      </c>
      <c r="H32" s="19" t="s">
        <v>59</v>
      </c>
      <c r="I32" s="20">
        <v>44.98</v>
      </c>
      <c r="J32" s="19"/>
      <c r="K32" s="20">
        <v>58.1</v>
      </c>
      <c r="L32" s="19"/>
      <c r="M32" s="20">
        <v>35.76</v>
      </c>
      <c r="N32" s="19"/>
      <c r="O32" s="20">
        <v>37.04</v>
      </c>
      <c r="P32" s="19"/>
      <c r="Q32" s="20">
        <v>52.49</v>
      </c>
      <c r="R32" s="19"/>
      <c r="S32" s="20">
        <v>7.78</v>
      </c>
      <c r="T32" s="19"/>
      <c r="U32" s="20">
        <v>44.06</v>
      </c>
      <c r="V32" s="19"/>
      <c r="W32" s="20">
        <v>25.32</v>
      </c>
      <c r="X32" s="19"/>
      <c r="Y32" s="20">
        <v>84</v>
      </c>
      <c r="Z32" s="19" t="s">
        <v>138</v>
      </c>
      <c r="AA32" s="20">
        <v>32.35</v>
      </c>
      <c r="AB32" s="19"/>
      <c r="AC32" s="20">
        <v>31.63</v>
      </c>
      <c r="AD32" s="19"/>
      <c r="AE32" s="59">
        <v>38.99</v>
      </c>
      <c r="AF32" s="59"/>
      <c r="AG32" s="20">
        <v>74.73</v>
      </c>
      <c r="AH32" s="19"/>
      <c r="AI32" s="72">
        <f>SUM(G32:AH32)</f>
        <v>628.33000000000004</v>
      </c>
      <c r="AJ32" s="21">
        <v>3</v>
      </c>
      <c r="AK32" s="21">
        <v>30</v>
      </c>
      <c r="AL32" s="73">
        <f>AI32*0.86</f>
        <v>540.36380000000008</v>
      </c>
      <c r="AM32" s="21">
        <v>29</v>
      </c>
      <c r="AN32" s="21">
        <v>4</v>
      </c>
    </row>
    <row r="33" spans="1:40" s="3" customFormat="1" ht="20.100000000000001" customHeight="1" x14ac:dyDescent="0.3">
      <c r="A33" s="13" t="s">
        <v>35</v>
      </c>
      <c r="B33" s="14" t="s">
        <v>41</v>
      </c>
      <c r="C33" s="15">
        <v>27</v>
      </c>
      <c r="D33" s="16" t="s">
        <v>86</v>
      </c>
      <c r="E33" s="17" t="s">
        <v>123</v>
      </c>
      <c r="F33" s="69" t="s">
        <v>103</v>
      </c>
      <c r="G33" s="18">
        <v>37.159999999999997</v>
      </c>
      <c r="H33" s="19"/>
      <c r="I33" s="20">
        <v>36.01</v>
      </c>
      <c r="J33" s="19"/>
      <c r="K33" s="20">
        <v>79.77</v>
      </c>
      <c r="L33" s="19" t="s">
        <v>59</v>
      </c>
      <c r="M33" s="20">
        <v>37.06</v>
      </c>
      <c r="N33" s="19"/>
      <c r="O33" s="20">
        <v>33.130000000000003</v>
      </c>
      <c r="P33" s="19"/>
      <c r="Q33" s="20">
        <v>90.17</v>
      </c>
      <c r="R33" s="19" t="s">
        <v>59</v>
      </c>
      <c r="S33" s="20">
        <v>6.56</v>
      </c>
      <c r="T33" s="19"/>
      <c r="U33" s="20">
        <v>31.58</v>
      </c>
      <c r="V33" s="19"/>
      <c r="W33" s="20">
        <v>20.32</v>
      </c>
      <c r="X33" s="19"/>
      <c r="Y33" s="20">
        <v>89</v>
      </c>
      <c r="Z33" s="19" t="s">
        <v>140</v>
      </c>
      <c r="AA33" s="20">
        <v>27.98</v>
      </c>
      <c r="AB33" s="19"/>
      <c r="AC33" s="20">
        <v>34.69</v>
      </c>
      <c r="AD33" s="19" t="s">
        <v>16</v>
      </c>
      <c r="AE33" s="59">
        <v>26.03</v>
      </c>
      <c r="AF33" s="59"/>
      <c r="AG33" s="20">
        <v>61.34</v>
      </c>
      <c r="AH33" s="19"/>
      <c r="AI33" s="72">
        <f>SUM(G33:AH33)</f>
        <v>610.80000000000007</v>
      </c>
      <c r="AJ33" s="21">
        <v>4</v>
      </c>
      <c r="AK33" s="21">
        <v>29</v>
      </c>
      <c r="AL33" s="73">
        <f>AI33*0.93</f>
        <v>568.0440000000001</v>
      </c>
      <c r="AM33" s="21">
        <v>30</v>
      </c>
      <c r="AN33" s="21"/>
    </row>
    <row r="34" spans="1:40" s="3" customFormat="1" ht="20.100000000000001" customHeight="1" x14ac:dyDescent="0.3">
      <c r="A34" s="13" t="s">
        <v>35</v>
      </c>
      <c r="B34" s="14" t="s">
        <v>41</v>
      </c>
      <c r="C34" s="15">
        <v>29</v>
      </c>
      <c r="D34" s="16" t="s">
        <v>88</v>
      </c>
      <c r="E34" s="17" t="s">
        <v>123</v>
      </c>
      <c r="F34" s="69" t="s">
        <v>103</v>
      </c>
      <c r="G34" s="18">
        <v>56.1</v>
      </c>
      <c r="H34" s="19"/>
      <c r="I34" s="20">
        <v>58.82</v>
      </c>
      <c r="J34" s="19"/>
      <c r="K34" s="20">
        <v>67.69</v>
      </c>
      <c r="L34" s="19"/>
      <c r="M34" s="20">
        <v>59.8</v>
      </c>
      <c r="N34" s="19"/>
      <c r="O34" s="20">
        <v>41.09</v>
      </c>
      <c r="P34" s="19"/>
      <c r="Q34" s="20">
        <v>85.17</v>
      </c>
      <c r="R34" s="19"/>
      <c r="S34" s="20">
        <v>8.2799999999999994</v>
      </c>
      <c r="T34" s="19"/>
      <c r="U34" s="20">
        <v>49.06</v>
      </c>
      <c r="V34" s="19" t="s">
        <v>59</v>
      </c>
      <c r="W34" s="20">
        <v>38.28</v>
      </c>
      <c r="X34" s="19" t="s">
        <v>64</v>
      </c>
      <c r="Y34" s="20">
        <v>89</v>
      </c>
      <c r="Z34" s="19" t="s">
        <v>59</v>
      </c>
      <c r="AA34" s="20">
        <v>34.49</v>
      </c>
      <c r="AB34" s="19"/>
      <c r="AC34" s="20">
        <v>36.630000000000003</v>
      </c>
      <c r="AD34" s="19" t="s">
        <v>59</v>
      </c>
      <c r="AE34" s="59">
        <v>33.549999999999997</v>
      </c>
      <c r="AF34" s="59"/>
      <c r="AG34" s="20">
        <v>82.3</v>
      </c>
      <c r="AH34" s="19"/>
      <c r="AI34" s="72">
        <f>SUM(G34:AH34)</f>
        <v>740.25999999999988</v>
      </c>
      <c r="AJ34" s="21">
        <v>5</v>
      </c>
      <c r="AK34" s="21">
        <v>32</v>
      </c>
      <c r="AL34" s="73">
        <f>AI34*0.93</f>
        <v>688.44179999999994</v>
      </c>
      <c r="AM34" s="21">
        <v>31</v>
      </c>
      <c r="AN34" s="21"/>
    </row>
    <row r="35" spans="1:40" s="3" customFormat="1" ht="20.100000000000001" customHeight="1" thickBot="1" x14ac:dyDescent="0.35">
      <c r="A35" s="106" t="s">
        <v>2</v>
      </c>
      <c r="B35" s="81" t="s">
        <v>41</v>
      </c>
      <c r="C35" s="82">
        <v>13</v>
      </c>
      <c r="D35" s="83" t="s">
        <v>80</v>
      </c>
      <c r="E35" s="84" t="s">
        <v>62</v>
      </c>
      <c r="F35" s="85" t="s">
        <v>121</v>
      </c>
      <c r="G35" s="86">
        <v>47.22</v>
      </c>
      <c r="H35" s="87"/>
      <c r="I35" s="88">
        <v>48.37</v>
      </c>
      <c r="J35" s="87"/>
      <c r="K35" s="88">
        <v>74.77</v>
      </c>
      <c r="L35" s="87"/>
      <c r="M35" s="88">
        <v>43.55</v>
      </c>
      <c r="N35" s="87"/>
      <c r="O35" s="88">
        <v>38.53</v>
      </c>
      <c r="P35" s="87"/>
      <c r="Q35" s="88">
        <v>45.48</v>
      </c>
      <c r="R35" s="87"/>
      <c r="S35" s="88">
        <v>18.579999999999998</v>
      </c>
      <c r="T35" s="87" t="s">
        <v>42</v>
      </c>
      <c r="U35" s="88">
        <v>54.06</v>
      </c>
      <c r="V35" s="87" t="s">
        <v>42</v>
      </c>
      <c r="W35" s="88">
        <v>35.32</v>
      </c>
      <c r="X35" s="87" t="s">
        <v>42</v>
      </c>
      <c r="Y35" s="88">
        <v>94</v>
      </c>
      <c r="Z35" s="87" t="s">
        <v>42</v>
      </c>
      <c r="AA35" s="88">
        <v>44.49</v>
      </c>
      <c r="AB35" s="87" t="s">
        <v>42</v>
      </c>
      <c r="AC35" s="88">
        <v>41.63</v>
      </c>
      <c r="AD35" s="87" t="s">
        <v>42</v>
      </c>
      <c r="AE35" s="89">
        <v>48.99</v>
      </c>
      <c r="AF35" s="89" t="s">
        <v>42</v>
      </c>
      <c r="AG35" s="88">
        <v>92.3</v>
      </c>
      <c r="AH35" s="87" t="s">
        <v>42</v>
      </c>
      <c r="AI35" s="90">
        <f>SUM(G35:AH35)</f>
        <v>727.29</v>
      </c>
      <c r="AJ35" s="45">
        <v>6</v>
      </c>
      <c r="AK35" s="45">
        <v>31</v>
      </c>
      <c r="AL35" s="91">
        <f>AI35*0.95</f>
        <v>690.92549999999994</v>
      </c>
      <c r="AM35" s="45">
        <v>32</v>
      </c>
      <c r="AN35" s="45"/>
    </row>
    <row r="36" spans="1:40" s="3" customFormat="1" ht="20.100000000000001" customHeight="1" x14ac:dyDescent="0.3">
      <c r="A36" s="75" t="s">
        <v>2</v>
      </c>
      <c r="B36" s="5" t="s">
        <v>96</v>
      </c>
      <c r="C36" s="6">
        <v>11</v>
      </c>
      <c r="D36" s="60" t="s">
        <v>94</v>
      </c>
      <c r="E36" s="8" t="s">
        <v>96</v>
      </c>
      <c r="F36" s="76" t="s">
        <v>111</v>
      </c>
      <c r="G36" s="9">
        <v>33.229999999999997</v>
      </c>
      <c r="H36" s="10"/>
      <c r="I36" s="11">
        <v>34</v>
      </c>
      <c r="J36" s="10"/>
      <c r="K36" s="11">
        <v>52.42</v>
      </c>
      <c r="L36" s="10"/>
      <c r="M36" s="11">
        <v>33.72</v>
      </c>
      <c r="N36" s="10"/>
      <c r="O36" s="11">
        <v>31.18</v>
      </c>
      <c r="P36" s="10"/>
      <c r="Q36" s="11">
        <v>31.58</v>
      </c>
      <c r="R36" s="10"/>
      <c r="S36" s="11">
        <v>6.04</v>
      </c>
      <c r="T36" s="10"/>
      <c r="U36" s="11">
        <v>28.21</v>
      </c>
      <c r="V36" s="10"/>
      <c r="W36" s="11">
        <v>12.26</v>
      </c>
      <c r="X36" s="10"/>
      <c r="Y36" s="102">
        <v>64.42</v>
      </c>
      <c r="Z36" s="10" t="s">
        <v>42</v>
      </c>
      <c r="AA36" s="102">
        <v>35.82</v>
      </c>
      <c r="AB36" s="10" t="s">
        <v>42</v>
      </c>
      <c r="AC36" s="11">
        <v>39.26</v>
      </c>
      <c r="AD36" s="10" t="s">
        <v>42</v>
      </c>
      <c r="AE36" s="105">
        <v>30.28</v>
      </c>
      <c r="AF36" s="58" t="s">
        <v>42</v>
      </c>
      <c r="AG36" s="102">
        <v>59.65</v>
      </c>
      <c r="AH36" s="10" t="s">
        <v>42</v>
      </c>
      <c r="AI36" s="44">
        <f>SUM(G36:AH36)</f>
        <v>492.06999999999994</v>
      </c>
      <c r="AJ36" s="98"/>
      <c r="AK36" s="98"/>
      <c r="AL36" s="98"/>
      <c r="AM36" s="98"/>
      <c r="AN36" s="98"/>
    </row>
    <row r="37" spans="1:40" s="3" customFormat="1" ht="20.100000000000001" customHeight="1" x14ac:dyDescent="0.3">
      <c r="A37" s="68" t="s">
        <v>35</v>
      </c>
      <c r="B37" s="14" t="s">
        <v>96</v>
      </c>
      <c r="C37" s="15">
        <v>14</v>
      </c>
      <c r="D37" s="16" t="s">
        <v>81</v>
      </c>
      <c r="E37" s="17" t="s">
        <v>96</v>
      </c>
      <c r="F37" s="69" t="s">
        <v>105</v>
      </c>
      <c r="G37" s="18">
        <v>35.81</v>
      </c>
      <c r="H37" s="19"/>
      <c r="I37" s="20">
        <v>43.86</v>
      </c>
      <c r="J37" s="19"/>
      <c r="K37" s="20">
        <v>50.53</v>
      </c>
      <c r="L37" s="19"/>
      <c r="M37" s="20">
        <v>38.869999999999997</v>
      </c>
      <c r="N37" s="19" t="s">
        <v>16</v>
      </c>
      <c r="O37" s="100">
        <v>36.18</v>
      </c>
      <c r="P37" s="19" t="s">
        <v>59</v>
      </c>
      <c r="Q37" s="100">
        <v>41.32</v>
      </c>
      <c r="R37" s="19" t="s">
        <v>59</v>
      </c>
      <c r="S37" s="20">
        <v>5.59</v>
      </c>
      <c r="T37" s="19"/>
      <c r="U37" s="20">
        <v>34.01</v>
      </c>
      <c r="V37" s="19" t="s">
        <v>16</v>
      </c>
      <c r="W37" s="20">
        <v>12.44</v>
      </c>
      <c r="X37" s="19"/>
      <c r="Y37" s="20">
        <v>45.74</v>
      </c>
      <c r="Z37" s="19"/>
      <c r="AA37" s="100">
        <v>30.82</v>
      </c>
      <c r="AB37" s="19" t="s">
        <v>59</v>
      </c>
      <c r="AC37" s="20">
        <v>26.35</v>
      </c>
      <c r="AD37" s="19"/>
      <c r="AE37" s="59">
        <v>20.28</v>
      </c>
      <c r="AF37" s="59"/>
      <c r="AG37" s="20">
        <v>34.17</v>
      </c>
      <c r="AH37" s="19"/>
      <c r="AI37" s="22">
        <f>SUM(G37:AH37)</f>
        <v>455.97000000000008</v>
      </c>
      <c r="AJ37" s="98"/>
      <c r="AK37" s="98"/>
      <c r="AL37" s="98"/>
      <c r="AM37" s="98"/>
      <c r="AN37" s="98"/>
    </row>
    <row r="38" spans="1:40" s="3" customFormat="1" ht="20.100000000000001" customHeight="1" x14ac:dyDescent="0.3">
      <c r="A38" s="68" t="s">
        <v>35</v>
      </c>
      <c r="B38" s="14" t="s">
        <v>96</v>
      </c>
      <c r="C38" s="15">
        <v>17</v>
      </c>
      <c r="D38" s="16" t="s">
        <v>82</v>
      </c>
      <c r="E38" s="17" t="s">
        <v>96</v>
      </c>
      <c r="F38" s="69" t="s">
        <v>97</v>
      </c>
      <c r="G38" s="18">
        <v>37.65</v>
      </c>
      <c r="H38" s="19"/>
      <c r="I38" s="20">
        <v>37.72</v>
      </c>
      <c r="J38" s="19"/>
      <c r="K38" s="100">
        <v>57.42</v>
      </c>
      <c r="L38" s="19" t="s">
        <v>59</v>
      </c>
      <c r="M38" s="20">
        <v>33.79</v>
      </c>
      <c r="N38" s="19"/>
      <c r="O38" s="100">
        <v>36.18</v>
      </c>
      <c r="P38" s="19" t="s">
        <v>59</v>
      </c>
      <c r="Q38" s="20">
        <v>36.32</v>
      </c>
      <c r="R38" s="19"/>
      <c r="S38" s="20">
        <v>7.61</v>
      </c>
      <c r="T38" s="19"/>
      <c r="U38" s="20">
        <v>29.55</v>
      </c>
      <c r="V38" s="19"/>
      <c r="W38" s="20">
        <v>14.67</v>
      </c>
      <c r="X38" s="19"/>
      <c r="Y38" s="20">
        <v>54.42</v>
      </c>
      <c r="Z38" s="19"/>
      <c r="AA38" s="20">
        <v>25.82</v>
      </c>
      <c r="AB38" s="19"/>
      <c r="AC38" s="100">
        <v>34.26</v>
      </c>
      <c r="AD38" s="19" t="s">
        <v>59</v>
      </c>
      <c r="AE38" s="59">
        <v>27.67</v>
      </c>
      <c r="AF38" s="59" t="s">
        <v>16</v>
      </c>
      <c r="AG38" s="20">
        <v>49.65</v>
      </c>
      <c r="AH38" s="19"/>
      <c r="AI38" s="22">
        <f>SUM(G38:AH38)</f>
        <v>482.73</v>
      </c>
      <c r="AJ38" s="98"/>
      <c r="AK38" s="98"/>
      <c r="AL38" s="98"/>
      <c r="AM38" s="98"/>
      <c r="AN38" s="98"/>
    </row>
    <row r="39" spans="1:40" s="3" customFormat="1" ht="19.5" x14ac:dyDescent="0.3">
      <c r="A39" s="68" t="s">
        <v>4</v>
      </c>
      <c r="B39" s="14" t="s">
        <v>96</v>
      </c>
      <c r="C39" s="15">
        <v>20</v>
      </c>
      <c r="D39" s="16" t="s">
        <v>95</v>
      </c>
      <c r="E39" s="17" t="s">
        <v>96</v>
      </c>
      <c r="F39" s="69" t="s">
        <v>122</v>
      </c>
      <c r="G39" s="101">
        <v>46.01</v>
      </c>
      <c r="H39" s="19" t="s">
        <v>59</v>
      </c>
      <c r="I39" s="20">
        <v>41.76</v>
      </c>
      <c r="J39" s="19" t="s">
        <v>16</v>
      </c>
      <c r="K39" s="20">
        <v>49.45</v>
      </c>
      <c r="L39" s="19"/>
      <c r="M39" s="20">
        <v>49.57</v>
      </c>
      <c r="N39" s="19" t="s">
        <v>139</v>
      </c>
      <c r="O39" s="20">
        <v>29.46</v>
      </c>
      <c r="P39" s="19"/>
      <c r="Q39" s="20">
        <v>35.450000000000003</v>
      </c>
      <c r="R39" s="19" t="s">
        <v>16</v>
      </c>
      <c r="S39" s="20">
        <v>11.2</v>
      </c>
      <c r="T39" s="19" t="s">
        <v>64</v>
      </c>
      <c r="U39" s="20">
        <v>41.34</v>
      </c>
      <c r="V39" s="19" t="s">
        <v>138</v>
      </c>
      <c r="W39" s="20">
        <v>11.83</v>
      </c>
      <c r="X39" s="19"/>
      <c r="Y39" s="20">
        <v>42.22</v>
      </c>
      <c r="Z39" s="19"/>
      <c r="AA39" s="100">
        <v>30.82</v>
      </c>
      <c r="AB39" s="19" t="s">
        <v>59</v>
      </c>
      <c r="AC39" s="100">
        <v>34.26</v>
      </c>
      <c r="AD39" s="19" t="s">
        <v>59</v>
      </c>
      <c r="AE39" s="104">
        <v>25.28</v>
      </c>
      <c r="AF39" s="59" t="s">
        <v>59</v>
      </c>
      <c r="AG39" s="20">
        <v>38.880000000000003</v>
      </c>
      <c r="AH39" s="19"/>
      <c r="AI39" s="22">
        <f>SUM(G39:AH39)</f>
        <v>487.53</v>
      </c>
      <c r="AJ39" s="98"/>
      <c r="AK39" s="98"/>
      <c r="AL39" s="98"/>
      <c r="AM39" s="98"/>
      <c r="AN39" s="98"/>
    </row>
    <row r="40" spans="1:40" s="3" customFormat="1" ht="20.25" thickBot="1" x14ac:dyDescent="0.35">
      <c r="A40" s="80" t="s">
        <v>4</v>
      </c>
      <c r="B40" s="81" t="s">
        <v>96</v>
      </c>
      <c r="C40" s="82">
        <v>22</v>
      </c>
      <c r="D40" s="83" t="s">
        <v>106</v>
      </c>
      <c r="E40" s="84" t="s">
        <v>96</v>
      </c>
      <c r="F40" s="85" t="s">
        <v>107</v>
      </c>
      <c r="G40" s="86">
        <v>41.01</v>
      </c>
      <c r="H40" s="87"/>
      <c r="I40" s="88">
        <v>27.75</v>
      </c>
      <c r="J40" s="87"/>
      <c r="K40" s="88">
        <v>59.42</v>
      </c>
      <c r="L40" s="87" t="s">
        <v>16</v>
      </c>
      <c r="M40" s="88">
        <v>32.26</v>
      </c>
      <c r="N40" s="87"/>
      <c r="O40" s="88">
        <v>28.84</v>
      </c>
      <c r="P40" s="87"/>
      <c r="Q40" s="88">
        <v>28.64</v>
      </c>
      <c r="R40" s="87"/>
      <c r="S40" s="88">
        <v>5.26</v>
      </c>
      <c r="T40" s="87"/>
      <c r="U40" s="88">
        <v>26.25</v>
      </c>
      <c r="V40" s="87"/>
      <c r="W40" s="88">
        <v>14.12</v>
      </c>
      <c r="X40" s="87"/>
      <c r="Y40" s="88">
        <v>46.24</v>
      </c>
      <c r="Z40" s="87"/>
      <c r="AA40" s="103">
        <v>30.82</v>
      </c>
      <c r="AB40" s="87" t="s">
        <v>59</v>
      </c>
      <c r="AC40" s="88">
        <v>29.26</v>
      </c>
      <c r="AD40" s="87"/>
      <c r="AE40" s="89">
        <v>31.51</v>
      </c>
      <c r="AF40" s="89" t="s">
        <v>16</v>
      </c>
      <c r="AG40" s="88">
        <v>38.159999999999997</v>
      </c>
      <c r="AH40" s="87"/>
      <c r="AI40" s="99">
        <f>SUM(G40:AH40)</f>
        <v>439.53999999999996</v>
      </c>
      <c r="AJ40" s="98"/>
      <c r="AK40" s="98"/>
      <c r="AL40" s="98"/>
      <c r="AM40" s="98"/>
      <c r="AN40" s="98"/>
    </row>
    <row r="41" spans="1:40" s="3" customFormat="1" ht="18.75" x14ac:dyDescent="0.25">
      <c r="A41" s="25"/>
      <c r="B41" s="25"/>
      <c r="C41" s="25"/>
      <c r="D41" s="25"/>
      <c r="E41" s="25"/>
      <c r="F41" s="25"/>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7"/>
    </row>
    <row r="42" spans="1:40" s="3" customFormat="1" ht="18.75" x14ac:dyDescent="0.25">
      <c r="A42" s="27" t="s">
        <v>17</v>
      </c>
      <c r="B42" s="27"/>
      <c r="C42" s="27"/>
      <c r="D42" s="28"/>
      <c r="E42" s="27" t="s">
        <v>18</v>
      </c>
      <c r="F42" s="25"/>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27"/>
    </row>
    <row r="43" spans="1:40" s="3" customFormat="1" ht="18.75" x14ac:dyDescent="0.25">
      <c r="A43" s="47"/>
      <c r="B43" s="47"/>
      <c r="C43" s="47"/>
      <c r="E43" s="27" t="s">
        <v>19</v>
      </c>
      <c r="F43" s="25"/>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row>
    <row r="44" spans="1:40" s="3" customFormat="1" ht="18.75" customHeight="1" x14ac:dyDescent="0.25">
      <c r="A44" s="27"/>
      <c r="B44" s="47"/>
      <c r="C44" s="47"/>
      <c r="E44" s="27" t="s">
        <v>20</v>
      </c>
      <c r="F44" s="25"/>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row>
    <row r="45" spans="1:40" s="3" customFormat="1" ht="18.75" customHeight="1" x14ac:dyDescent="0.25">
      <c r="A45" s="27"/>
      <c r="B45" s="47"/>
      <c r="C45" s="47"/>
      <c r="E45" s="30" t="s">
        <v>34</v>
      </c>
      <c r="F45" s="25"/>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row>
    <row r="46" spans="1:40" s="3" customFormat="1" ht="18.75" x14ac:dyDescent="0.25">
      <c r="A46" s="27"/>
      <c r="B46" s="47"/>
      <c r="C46" s="47"/>
      <c r="D46" s="30"/>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row>
    <row r="47" spans="1:40" s="33" customFormat="1" ht="19.5" x14ac:dyDescent="0.3">
      <c r="A47" s="31" t="s">
        <v>43</v>
      </c>
      <c r="B47" s="32"/>
      <c r="C47" s="32"/>
      <c r="D47" s="32"/>
      <c r="E47" s="32"/>
      <c r="F47" s="32"/>
      <c r="G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4"/>
      <c r="AK47" s="34"/>
      <c r="AL47" s="34"/>
      <c r="AM47" s="34"/>
    </row>
    <row r="48" spans="1:40" s="3" customFormat="1" ht="18.75" x14ac:dyDescent="0.25">
      <c r="A48" s="31" t="s">
        <v>47</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34"/>
      <c r="AK48" s="25"/>
      <c r="AL48" s="25"/>
      <c r="AM48" s="25"/>
    </row>
    <row r="49" spans="1:40" s="3" customFormat="1" ht="18.75" x14ac:dyDescent="0.25">
      <c r="A49" s="35" t="s">
        <v>65</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34"/>
      <c r="AK49" s="25"/>
      <c r="AL49" s="25"/>
      <c r="AM49" s="25"/>
    </row>
    <row r="50" spans="1:40" s="3" customFormat="1" ht="18.75" x14ac:dyDescent="0.25">
      <c r="A50" s="2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34"/>
      <c r="AK50" s="25"/>
      <c r="AL50" s="25"/>
      <c r="AM50" s="25"/>
    </row>
    <row r="51" spans="1:40" s="3" customFormat="1" ht="18.75" x14ac:dyDescent="0.25">
      <c r="A51" s="36" t="s">
        <v>141</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25"/>
      <c r="AK51" s="25"/>
      <c r="AL51" s="25"/>
      <c r="AM51" s="25"/>
    </row>
    <row r="52" spans="1:40" s="3" customFormat="1" ht="18.75" x14ac:dyDescent="0.25">
      <c r="A52" s="36" t="s">
        <v>142</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25"/>
      <c r="AK52" s="25"/>
      <c r="AL52" s="25"/>
      <c r="AM52" s="25"/>
    </row>
    <row r="53" spans="1:40" s="3" customFormat="1" ht="18.75" x14ac:dyDescent="0.25">
      <c r="A53" s="36" t="s">
        <v>39</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25"/>
      <c r="AK53" s="25"/>
      <c r="AL53" s="25"/>
      <c r="AM53" s="25"/>
    </row>
    <row r="54" spans="1:40" s="3" customFormat="1" ht="18.75" x14ac:dyDescent="0.25">
      <c r="A54" s="2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25"/>
      <c r="AK54" s="25"/>
      <c r="AL54" s="25"/>
      <c r="AM54" s="25"/>
    </row>
    <row r="55" spans="1:40" s="3" customFormat="1" ht="18.75" x14ac:dyDescent="0.25">
      <c r="A55" s="31" t="s">
        <v>21</v>
      </c>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25"/>
      <c r="AK55" s="25"/>
      <c r="AL55" s="25"/>
      <c r="AM55" s="25"/>
    </row>
    <row r="56" spans="1:40" s="3" customFormat="1" ht="18.75" x14ac:dyDescent="0.25">
      <c r="A56" s="31"/>
      <c r="B56" s="47"/>
      <c r="C56" s="47" t="s">
        <v>22</v>
      </c>
      <c r="D56" s="47"/>
      <c r="E56" s="47"/>
      <c r="F56" s="47"/>
      <c r="G56" s="47"/>
      <c r="H56" s="47"/>
      <c r="I56" s="37" t="s">
        <v>23</v>
      </c>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25"/>
      <c r="AK56" s="25"/>
      <c r="AL56" s="25"/>
      <c r="AM56" s="25"/>
    </row>
    <row r="57" spans="1:40" s="3" customFormat="1" ht="18.75" x14ac:dyDescent="0.25">
      <c r="A57" s="31"/>
      <c r="B57" s="47"/>
      <c r="C57" s="47" t="s">
        <v>24</v>
      </c>
      <c r="D57" s="47"/>
      <c r="E57" s="47"/>
      <c r="F57" s="47"/>
      <c r="G57" s="47"/>
      <c r="H57" s="47"/>
      <c r="I57" s="48" t="s">
        <v>25</v>
      </c>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25"/>
      <c r="AK57" s="25"/>
      <c r="AL57" s="25"/>
      <c r="AM57" s="25"/>
    </row>
    <row r="58" spans="1:40" s="3" customFormat="1" ht="18.75" x14ac:dyDescent="0.25">
      <c r="A58" s="49" t="s">
        <v>26</v>
      </c>
      <c r="B58" s="49"/>
      <c r="C58" s="49"/>
      <c r="D58" s="49"/>
      <c r="E58" s="49"/>
      <c r="F58" s="49"/>
      <c r="G58" s="49"/>
      <c r="H58" s="49"/>
      <c r="I58" s="50" t="s">
        <v>27</v>
      </c>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25"/>
      <c r="AL58" s="25"/>
      <c r="AM58" s="25"/>
    </row>
    <row r="59" spans="1:40" ht="18.75" x14ac:dyDescent="0.25">
      <c r="A59" s="49" t="s">
        <v>28</v>
      </c>
      <c r="B59" s="49"/>
      <c r="C59" s="49"/>
      <c r="D59" s="49"/>
      <c r="E59" s="49"/>
      <c r="F59" s="49"/>
      <c r="G59" s="49"/>
      <c r="H59" s="49"/>
      <c r="I59" s="50" t="s">
        <v>29</v>
      </c>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47"/>
      <c r="AL59" s="47"/>
      <c r="AM59" s="47"/>
      <c r="AN59" s="3"/>
    </row>
    <row r="60" spans="1:40" s="3" customFormat="1" ht="18.75" x14ac:dyDescent="0.25">
      <c r="A60" s="49" t="s">
        <v>30</v>
      </c>
      <c r="B60" s="49"/>
      <c r="C60" s="49"/>
      <c r="D60" s="49"/>
      <c r="E60" s="49"/>
      <c r="F60" s="49"/>
      <c r="G60" s="49"/>
      <c r="H60" s="49"/>
      <c r="I60" s="50" t="s">
        <v>31</v>
      </c>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47"/>
      <c r="AL60" s="47"/>
      <c r="AM60" s="47"/>
    </row>
    <row r="61" spans="1:40" s="3" customFormat="1" ht="18.75" x14ac:dyDescent="0.25">
      <c r="A61" s="30"/>
      <c r="B61" s="30"/>
      <c r="C61" s="30"/>
      <c r="D61" s="30"/>
      <c r="E61" s="30"/>
      <c r="F61" s="30"/>
      <c r="G61" s="30"/>
      <c r="H61" s="30"/>
      <c r="I61" s="30"/>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25"/>
      <c r="AK61" s="47"/>
      <c r="AL61" s="47"/>
      <c r="AM61" s="47"/>
      <c r="AN61" s="38"/>
    </row>
    <row r="62" spans="1:40" s="3" customFormat="1" ht="18.75" x14ac:dyDescent="0.25">
      <c r="A62" s="31" t="s">
        <v>32</v>
      </c>
      <c r="B62" s="47"/>
      <c r="C62" s="47"/>
      <c r="D62" s="30"/>
      <c r="E62" s="30"/>
      <c r="F62" s="30"/>
      <c r="G62" s="30"/>
      <c r="H62" s="30"/>
      <c r="I62" s="30"/>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25"/>
      <c r="AK62" s="47"/>
      <c r="AL62" s="47"/>
      <c r="AM62" s="47"/>
    </row>
    <row r="63" spans="1:40" s="3" customFormat="1" ht="18.75" x14ac:dyDescent="0.25">
      <c r="A63" s="54" t="s">
        <v>44</v>
      </c>
      <c r="B63" s="49"/>
      <c r="C63" s="49"/>
      <c r="D63" s="49"/>
      <c r="E63" s="49"/>
      <c r="F63" s="49"/>
      <c r="G63" s="49"/>
      <c r="H63" s="49"/>
      <c r="I63" s="50" t="s">
        <v>45</v>
      </c>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47"/>
      <c r="AL63" s="47"/>
      <c r="AM63" s="47"/>
    </row>
    <row r="64" spans="1:40" s="3" customFormat="1" ht="18.75" x14ac:dyDescent="0.25">
      <c r="D64" s="39"/>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25"/>
      <c r="AK64" s="47"/>
      <c r="AL64" s="47"/>
      <c r="AM64" s="47"/>
    </row>
    <row r="65" spans="1:40" s="3" customFormat="1" ht="18.75" x14ac:dyDescent="0.25">
      <c r="D65" s="39"/>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25"/>
      <c r="AK65" s="47"/>
      <c r="AL65" s="47"/>
      <c r="AM65" s="47"/>
    </row>
    <row r="66" spans="1:40" s="3" customFormat="1" ht="18.75" x14ac:dyDescent="0.25">
      <c r="D66" s="39"/>
      <c r="G66" s="47"/>
      <c r="AJ66" s="25"/>
    </row>
    <row r="67" spans="1:40" s="3" customFormat="1" ht="18.75" x14ac:dyDescent="0.25">
      <c r="D67" s="39"/>
      <c r="G67" s="47"/>
      <c r="AJ67" s="25"/>
    </row>
    <row r="68" spans="1:40" s="3" customFormat="1" ht="18.75" x14ac:dyDescent="0.25">
      <c r="A68" s="40"/>
      <c r="B68" s="40"/>
      <c r="C68" s="40"/>
      <c r="D68" s="41"/>
      <c r="E68" s="40"/>
      <c r="F68" s="40"/>
      <c r="G68" s="38"/>
      <c r="AJ68" s="25"/>
    </row>
    <row r="69" spans="1:40" s="3" customFormat="1" ht="18.75" x14ac:dyDescent="0.25">
      <c r="A69" s="40"/>
      <c r="B69" s="40"/>
      <c r="C69" s="40"/>
      <c r="D69" s="41"/>
      <c r="E69" s="40"/>
      <c r="F69" s="40"/>
      <c r="G69" s="38"/>
      <c r="AJ69" s="25"/>
    </row>
    <row r="70" spans="1:40" s="3" customFormat="1" ht="18.75" x14ac:dyDescent="0.25">
      <c r="A70" s="40"/>
      <c r="B70" s="40"/>
      <c r="C70" s="40"/>
      <c r="D70" s="41"/>
      <c r="E70" s="40"/>
      <c r="F70" s="40"/>
      <c r="G70" s="38"/>
      <c r="AJ70" s="25"/>
    </row>
    <row r="71" spans="1:40" ht="18.75" x14ac:dyDescent="0.25">
      <c r="A71" s="40"/>
      <c r="B71" s="40"/>
      <c r="C71" s="40"/>
      <c r="D71" s="41"/>
      <c r="E71" s="40"/>
      <c r="F71" s="40"/>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K71" s="3"/>
      <c r="AL71" s="3"/>
      <c r="AM71" s="3"/>
      <c r="AN71" s="3"/>
    </row>
    <row r="72" spans="1:40" s="3" customFormat="1" ht="18.75" x14ac:dyDescent="0.25">
      <c r="A72" s="40"/>
      <c r="B72" s="40"/>
      <c r="C72" s="40"/>
      <c r="D72" s="41"/>
      <c r="E72" s="40"/>
      <c r="F72" s="40"/>
      <c r="G72" s="38"/>
      <c r="AJ72" s="25"/>
    </row>
    <row r="73" spans="1:40" s="3" customFormat="1" ht="18.75" x14ac:dyDescent="0.25">
      <c r="A73" s="38"/>
      <c r="B73" s="38"/>
      <c r="C73" s="38"/>
      <c r="D73" s="42"/>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25"/>
      <c r="AK73" s="38"/>
      <c r="AL73" s="38"/>
      <c r="AM73" s="38"/>
      <c r="AN73" s="38"/>
    </row>
    <row r="74" spans="1:40" s="3" customFormat="1" ht="18.75" x14ac:dyDescent="0.25">
      <c r="A74" s="40"/>
      <c r="B74" s="40"/>
      <c r="C74" s="40"/>
      <c r="D74" s="41"/>
      <c r="E74" s="40"/>
      <c r="F74" s="40"/>
      <c r="G74" s="38"/>
      <c r="AJ74" s="25"/>
    </row>
    <row r="75" spans="1:40" ht="18.75" x14ac:dyDescent="0.25">
      <c r="A75" s="40"/>
      <c r="B75" s="40"/>
      <c r="C75" s="40"/>
      <c r="D75" s="41"/>
      <c r="E75" s="40"/>
      <c r="F75" s="40"/>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K75" s="3"/>
      <c r="AL75" s="3"/>
      <c r="AM75" s="3"/>
      <c r="AN75" s="3"/>
    </row>
    <row r="76" spans="1:40" ht="18.75" x14ac:dyDescent="0.25">
      <c r="A76" s="40"/>
      <c r="B76" s="40"/>
      <c r="C76" s="40"/>
      <c r="D76" s="41"/>
      <c r="E76" s="40"/>
      <c r="F76" s="40"/>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K76" s="3"/>
      <c r="AL76" s="3"/>
      <c r="AM76" s="3"/>
      <c r="AN76" s="3"/>
    </row>
    <row r="78" spans="1:40" ht="18.75" x14ac:dyDescent="0.25">
      <c r="C78" s="40"/>
    </row>
    <row r="79" spans="1:40" ht="18.75" x14ac:dyDescent="0.25">
      <c r="C79" s="40"/>
    </row>
    <row r="80" spans="1:40" ht="18.75" x14ac:dyDescent="0.25">
      <c r="C80" s="3"/>
    </row>
    <row r="81" spans="3:3" ht="18.75" x14ac:dyDescent="0.25">
      <c r="C81" s="40"/>
    </row>
    <row r="82" spans="3:3" ht="18.75" x14ac:dyDescent="0.25">
      <c r="C82" s="40"/>
    </row>
    <row r="83" spans="3:3" ht="18.75" x14ac:dyDescent="0.25">
      <c r="C83" s="40"/>
    </row>
    <row r="85" spans="3:3" ht="18.75" x14ac:dyDescent="0.25">
      <c r="C85" s="40"/>
    </row>
    <row r="86" spans="3:3" ht="18.75" x14ac:dyDescent="0.25">
      <c r="C86" s="40"/>
    </row>
    <row r="87" spans="3:3" ht="18.75" x14ac:dyDescent="0.25">
      <c r="C87" s="40"/>
    </row>
    <row r="88" spans="3:3" ht="18.75" x14ac:dyDescent="0.25">
      <c r="C88" s="40"/>
    </row>
    <row r="89" spans="3:3" ht="18.75" x14ac:dyDescent="0.25">
      <c r="C89" s="40"/>
    </row>
  </sheetData>
  <mergeCells count="35">
    <mergeCell ref="A59:H59"/>
    <mergeCell ref="I59:AJ59"/>
    <mergeCell ref="A60:H60"/>
    <mergeCell ref="I60:AJ60"/>
    <mergeCell ref="A63:H63"/>
    <mergeCell ref="I63:AJ63"/>
    <mergeCell ref="AJ2:AJ3"/>
    <mergeCell ref="AK2:AK3"/>
    <mergeCell ref="AL2:AL3"/>
    <mergeCell ref="AM2:AM3"/>
    <mergeCell ref="AN2:AN3"/>
    <mergeCell ref="A58:H58"/>
    <mergeCell ref="I58:AJ58"/>
    <mergeCell ref="Y2:Z2"/>
    <mergeCell ref="AA2:AB2"/>
    <mergeCell ref="AC2:AD2"/>
    <mergeCell ref="AE2:AF2"/>
    <mergeCell ref="AG2:AH2"/>
    <mergeCell ref="AI2:AI3"/>
    <mergeCell ref="M2:N2"/>
    <mergeCell ref="O2:P2"/>
    <mergeCell ref="Q2:R2"/>
    <mergeCell ref="S2:T2"/>
    <mergeCell ref="U2:V2"/>
    <mergeCell ref="W2:X2"/>
    <mergeCell ref="A1:AN1"/>
    <mergeCell ref="A2:A3"/>
    <mergeCell ref="B2:B3"/>
    <mergeCell ref="C2:C3"/>
    <mergeCell ref="D2:D3"/>
    <mergeCell ref="E2:E3"/>
    <mergeCell ref="F2:F3"/>
    <mergeCell ref="G2:H2"/>
    <mergeCell ref="I2:J2"/>
    <mergeCell ref="K2:L2"/>
  </mergeCells>
  <hyperlinks>
    <hyperlink ref="I58" r:id="rId1"/>
    <hyperlink ref="I63" r:id="rId2"/>
    <hyperlink ref="I59" r:id="rId3"/>
    <hyperlink ref="I60" r:id="rId4"/>
    <hyperlink ref="I56" r:id="rId5"/>
  </hyperlinks>
  <printOptions gridLines="1"/>
  <pageMargins left="0.25" right="0.25" top="0.75" bottom="0.75" header="0.3" footer="0.3"/>
  <pageSetup paperSize="9" scale="47" fitToHeight="0" orientation="landscape" r:id="rId6"/>
  <headerFooter alignWithMargins="0"/>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9"/>
  <sheetViews>
    <sheetView zoomScale="69" zoomScaleNormal="69" workbookViewId="0">
      <pane ySplit="3" topLeftCell="A4" activePane="bottomLeft" state="frozen"/>
      <selection pane="bottomLeft" activeCell="A4" sqref="A4"/>
    </sheetView>
  </sheetViews>
  <sheetFormatPr defaultColWidth="9.140625" defaultRowHeight="14.25" x14ac:dyDescent="0.2"/>
  <cols>
    <col min="1" max="1" width="9.140625" style="38"/>
    <col min="2" max="2" width="9.28515625" style="38" customWidth="1"/>
    <col min="3" max="3" width="7.5703125" style="38" customWidth="1"/>
    <col min="4" max="4" width="21.5703125" style="42" customWidth="1"/>
    <col min="5" max="5" width="14.5703125" style="38" customWidth="1"/>
    <col min="6" max="6" width="22.28515625" style="38" customWidth="1"/>
    <col min="7" max="7" width="10.42578125" style="38" customWidth="1"/>
    <col min="8" max="8" width="7.7109375" style="38" customWidth="1"/>
    <col min="9" max="9" width="8.85546875" style="38" customWidth="1"/>
    <col min="10" max="10" width="7.7109375" style="38" customWidth="1"/>
    <col min="11" max="11" width="10" style="38" customWidth="1"/>
    <col min="12" max="12" width="7.7109375" style="38" customWidth="1"/>
    <col min="13" max="13" width="9" style="38" customWidth="1"/>
    <col min="14" max="14" width="7.7109375" style="38" customWidth="1"/>
    <col min="15" max="15" width="9.42578125" style="38" customWidth="1"/>
    <col min="16" max="16" width="7.7109375" style="38" customWidth="1"/>
    <col min="17" max="17" width="9.42578125" style="38" bestFit="1" customWidth="1"/>
    <col min="18" max="18" width="7.5703125" style="38" customWidth="1"/>
    <col min="19" max="19" width="9" style="38" customWidth="1"/>
    <col min="20" max="20" width="7.7109375" style="38" customWidth="1"/>
    <col min="21" max="21" width="10.140625" style="38" customWidth="1"/>
    <col min="22" max="22" width="7.7109375" style="38" customWidth="1"/>
    <col min="23" max="23" width="9.85546875" style="38" customWidth="1"/>
    <col min="24" max="24" width="7.7109375" style="38" customWidth="1"/>
    <col min="25" max="25" width="9.85546875" style="38" customWidth="1"/>
    <col min="26" max="26" width="7.7109375" style="38" customWidth="1"/>
    <col min="27" max="27" width="9.85546875" style="38" customWidth="1"/>
    <col min="28" max="28" width="7.7109375" style="38" customWidth="1"/>
    <col min="29" max="29" width="9.85546875" style="38" customWidth="1"/>
    <col min="30" max="30" width="7.7109375" style="38" customWidth="1"/>
    <col min="31" max="31" width="10.5703125" style="38" customWidth="1"/>
    <col min="32" max="32" width="7.7109375" style="38" customWidth="1"/>
    <col min="33" max="33" width="9.85546875" style="38" customWidth="1"/>
    <col min="34" max="34" width="7.7109375" style="38" customWidth="1"/>
    <col min="35" max="35" width="12.140625" style="38" bestFit="1" customWidth="1"/>
    <col min="36" max="36" width="7.7109375" style="25" customWidth="1"/>
    <col min="37" max="37" width="9.85546875" style="38" customWidth="1"/>
    <col min="38" max="38" width="11.85546875" style="38" customWidth="1"/>
    <col min="39" max="39" width="11" style="38" customWidth="1"/>
    <col min="40" max="16384" width="9.140625" style="38"/>
  </cols>
  <sheetData>
    <row r="1" spans="1:40" s="46" customFormat="1" ht="99.75" customHeight="1" thickBot="1" x14ac:dyDescent="0.45">
      <c r="A1" s="55" t="s">
        <v>91</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row>
    <row r="2" spans="1:40" s="3" customFormat="1" ht="45" customHeight="1" x14ac:dyDescent="0.25">
      <c r="A2" s="53" t="s">
        <v>12</v>
      </c>
      <c r="B2" s="56" t="s">
        <v>90</v>
      </c>
      <c r="C2" s="57" t="s">
        <v>7</v>
      </c>
      <c r="D2" s="53" t="s">
        <v>5</v>
      </c>
      <c r="E2" s="53" t="s">
        <v>1</v>
      </c>
      <c r="F2" s="53" t="s">
        <v>0</v>
      </c>
      <c r="G2" s="53" t="s">
        <v>127</v>
      </c>
      <c r="H2" s="53"/>
      <c r="I2" s="53" t="s">
        <v>128</v>
      </c>
      <c r="J2" s="53"/>
      <c r="K2" s="53" t="s">
        <v>74</v>
      </c>
      <c r="L2" s="53"/>
      <c r="M2" s="53" t="s">
        <v>129</v>
      </c>
      <c r="N2" s="53"/>
      <c r="O2" s="53" t="s">
        <v>75</v>
      </c>
      <c r="P2" s="53"/>
      <c r="Q2" s="53" t="s">
        <v>130</v>
      </c>
      <c r="R2" s="53"/>
      <c r="S2" s="53" t="s">
        <v>131</v>
      </c>
      <c r="T2" s="53"/>
      <c r="U2" s="53" t="s">
        <v>132</v>
      </c>
      <c r="V2" s="53"/>
      <c r="W2" s="53" t="s">
        <v>133</v>
      </c>
      <c r="X2" s="53"/>
      <c r="Y2" s="53" t="s">
        <v>134</v>
      </c>
      <c r="Z2" s="53"/>
      <c r="AA2" s="53" t="s">
        <v>73</v>
      </c>
      <c r="AB2" s="53"/>
      <c r="AC2" s="53" t="s">
        <v>135</v>
      </c>
      <c r="AD2" s="53"/>
      <c r="AE2" s="53" t="s">
        <v>72</v>
      </c>
      <c r="AF2" s="53"/>
      <c r="AG2" s="53" t="s">
        <v>136</v>
      </c>
      <c r="AH2" s="53"/>
      <c r="AI2" s="51" t="s">
        <v>10</v>
      </c>
      <c r="AJ2" s="52" t="s">
        <v>3</v>
      </c>
      <c r="AK2" s="53" t="s">
        <v>11</v>
      </c>
      <c r="AL2" s="53" t="s">
        <v>14</v>
      </c>
      <c r="AM2" s="53" t="s">
        <v>13</v>
      </c>
      <c r="AN2" s="53" t="s">
        <v>15</v>
      </c>
    </row>
    <row r="3" spans="1:40" s="3" customFormat="1" ht="19.5" thickBot="1" x14ac:dyDescent="0.3">
      <c r="A3" s="61"/>
      <c r="B3" s="62"/>
      <c r="C3" s="63"/>
      <c r="D3" s="61"/>
      <c r="E3" s="61"/>
      <c r="F3" s="61"/>
      <c r="G3" s="64" t="s">
        <v>8</v>
      </c>
      <c r="H3" s="65" t="s">
        <v>9</v>
      </c>
      <c r="I3" s="64" t="s">
        <v>8</v>
      </c>
      <c r="J3" s="65" t="s">
        <v>9</v>
      </c>
      <c r="K3" s="64" t="s">
        <v>8</v>
      </c>
      <c r="L3" s="65" t="s">
        <v>9</v>
      </c>
      <c r="M3" s="64" t="s">
        <v>8</v>
      </c>
      <c r="N3" s="65" t="s">
        <v>9</v>
      </c>
      <c r="O3" s="64" t="s">
        <v>8</v>
      </c>
      <c r="P3" s="65" t="s">
        <v>9</v>
      </c>
      <c r="Q3" s="64" t="s">
        <v>8</v>
      </c>
      <c r="R3" s="65" t="s">
        <v>9</v>
      </c>
      <c r="S3" s="64" t="s">
        <v>8</v>
      </c>
      <c r="T3" s="65" t="s">
        <v>9</v>
      </c>
      <c r="U3" s="64" t="s">
        <v>8</v>
      </c>
      <c r="V3" s="65" t="s">
        <v>9</v>
      </c>
      <c r="W3" s="64" t="s">
        <v>8</v>
      </c>
      <c r="X3" s="65" t="s">
        <v>9</v>
      </c>
      <c r="Y3" s="64" t="s">
        <v>8</v>
      </c>
      <c r="Z3" s="65" t="s">
        <v>9</v>
      </c>
      <c r="AA3" s="64" t="s">
        <v>8</v>
      </c>
      <c r="AB3" s="65" t="s">
        <v>9</v>
      </c>
      <c r="AC3" s="64" t="s">
        <v>8</v>
      </c>
      <c r="AD3" s="65" t="s">
        <v>9</v>
      </c>
      <c r="AE3" s="64" t="s">
        <v>8</v>
      </c>
      <c r="AF3" s="65" t="s">
        <v>9</v>
      </c>
      <c r="AG3" s="64" t="s">
        <v>8</v>
      </c>
      <c r="AH3" s="65" t="s">
        <v>9</v>
      </c>
      <c r="AI3" s="66"/>
      <c r="AJ3" s="67"/>
      <c r="AK3" s="61"/>
      <c r="AL3" s="61"/>
      <c r="AM3" s="61"/>
      <c r="AN3" s="61"/>
    </row>
    <row r="4" spans="1:40" s="3" customFormat="1" ht="20.100000000000001" customHeight="1" x14ac:dyDescent="0.3">
      <c r="A4" s="4" t="s">
        <v>16</v>
      </c>
      <c r="B4" s="94" t="s">
        <v>16</v>
      </c>
      <c r="C4" s="6">
        <v>37</v>
      </c>
      <c r="D4" s="7" t="s">
        <v>61</v>
      </c>
      <c r="E4" s="8" t="s">
        <v>62</v>
      </c>
      <c r="F4" s="76" t="s">
        <v>98</v>
      </c>
      <c r="G4" s="9">
        <v>27.83</v>
      </c>
      <c r="H4" s="10"/>
      <c r="I4" s="11">
        <v>25.16</v>
      </c>
      <c r="J4" s="10"/>
      <c r="K4" s="11">
        <v>46.51</v>
      </c>
      <c r="L4" s="10" t="s">
        <v>16</v>
      </c>
      <c r="M4" s="11">
        <v>27.47</v>
      </c>
      <c r="N4" s="10"/>
      <c r="O4" s="11">
        <v>24.67</v>
      </c>
      <c r="P4" s="10"/>
      <c r="Q4" s="11">
        <v>24.28</v>
      </c>
      <c r="R4" s="10"/>
      <c r="S4" s="11">
        <v>4.92</v>
      </c>
      <c r="T4" s="10"/>
      <c r="U4" s="11">
        <v>25.64</v>
      </c>
      <c r="V4" s="10"/>
      <c r="W4" s="11">
        <v>9.2200000000000006</v>
      </c>
      <c r="X4" s="10"/>
      <c r="Y4" s="11">
        <v>33.700000000000003</v>
      </c>
      <c r="Z4" s="10"/>
      <c r="AA4" s="11">
        <v>21.87</v>
      </c>
      <c r="AB4" s="10"/>
      <c r="AC4" s="11">
        <v>19.93</v>
      </c>
      <c r="AD4" s="10"/>
      <c r="AE4" s="58">
        <v>17.77</v>
      </c>
      <c r="AF4" s="58"/>
      <c r="AG4" s="11">
        <v>33.71</v>
      </c>
      <c r="AH4" s="10"/>
      <c r="AI4" s="77">
        <f>SUM(G4:AH4)</f>
        <v>342.67999999999995</v>
      </c>
      <c r="AJ4" s="12">
        <v>1</v>
      </c>
      <c r="AK4" s="12">
        <v>1</v>
      </c>
      <c r="AL4" s="78">
        <f>AI4</f>
        <v>342.67999999999995</v>
      </c>
      <c r="AM4" s="12">
        <v>9</v>
      </c>
      <c r="AN4" s="12"/>
    </row>
    <row r="5" spans="1:40" s="3" customFormat="1" ht="20.100000000000001" customHeight="1" x14ac:dyDescent="0.3">
      <c r="A5" s="13" t="s">
        <v>38</v>
      </c>
      <c r="B5" s="14" t="s">
        <v>38</v>
      </c>
      <c r="C5" s="15">
        <v>34</v>
      </c>
      <c r="D5" s="16" t="s">
        <v>46</v>
      </c>
      <c r="E5" s="17" t="s">
        <v>112</v>
      </c>
      <c r="F5" s="69" t="s">
        <v>113</v>
      </c>
      <c r="G5" s="18">
        <v>28.26</v>
      </c>
      <c r="H5" s="19"/>
      <c r="I5" s="20">
        <v>26.43</v>
      </c>
      <c r="J5" s="19"/>
      <c r="K5" s="20">
        <v>43.57</v>
      </c>
      <c r="L5" s="19"/>
      <c r="M5" s="20">
        <v>27.67</v>
      </c>
      <c r="N5" s="19"/>
      <c r="O5" s="20">
        <v>26.47</v>
      </c>
      <c r="P5" s="19"/>
      <c r="Q5" s="20">
        <v>26.32</v>
      </c>
      <c r="R5" s="19"/>
      <c r="S5" s="20">
        <v>4.24</v>
      </c>
      <c r="T5" s="19"/>
      <c r="U5" s="20">
        <v>23.41</v>
      </c>
      <c r="V5" s="19"/>
      <c r="W5" s="20">
        <v>8.9700000000000006</v>
      </c>
      <c r="X5" s="19"/>
      <c r="Y5" s="20">
        <v>41.26</v>
      </c>
      <c r="Z5" s="19"/>
      <c r="AA5" s="20">
        <v>22.55</v>
      </c>
      <c r="AB5" s="19"/>
      <c r="AC5" s="20">
        <v>20</v>
      </c>
      <c r="AD5" s="19"/>
      <c r="AE5" s="59">
        <v>19.07</v>
      </c>
      <c r="AF5" s="59"/>
      <c r="AG5" s="20">
        <v>27.92</v>
      </c>
      <c r="AH5" s="19"/>
      <c r="AI5" s="72">
        <f>SUM(G5:AH5)</f>
        <v>346.14</v>
      </c>
      <c r="AJ5" s="21">
        <v>1</v>
      </c>
      <c r="AK5" s="21">
        <v>2</v>
      </c>
      <c r="AL5" s="73">
        <f>AI5*0.94</f>
        <v>325.37159999999994</v>
      </c>
      <c r="AM5" s="21">
        <v>1</v>
      </c>
      <c r="AN5" s="21">
        <v>9</v>
      </c>
    </row>
    <row r="6" spans="1:40" s="3" customFormat="1" ht="20.100000000000001" customHeight="1" x14ac:dyDescent="0.3">
      <c r="A6" s="13" t="s">
        <v>16</v>
      </c>
      <c r="B6" s="24" t="s">
        <v>16</v>
      </c>
      <c r="C6" s="15">
        <v>36</v>
      </c>
      <c r="D6" s="16" t="s">
        <v>137</v>
      </c>
      <c r="E6" s="17" t="s">
        <v>117</v>
      </c>
      <c r="F6" s="69" t="s">
        <v>118</v>
      </c>
      <c r="G6" s="18">
        <v>27</v>
      </c>
      <c r="H6" s="19"/>
      <c r="I6" s="20">
        <v>25.33</v>
      </c>
      <c r="J6" s="19"/>
      <c r="K6" s="20">
        <v>47.77</v>
      </c>
      <c r="L6" s="19" t="s">
        <v>16</v>
      </c>
      <c r="M6" s="20">
        <v>27.96</v>
      </c>
      <c r="N6" s="19"/>
      <c r="O6" s="20">
        <v>25.51</v>
      </c>
      <c r="P6" s="19"/>
      <c r="Q6" s="20">
        <v>29.34</v>
      </c>
      <c r="R6" s="19" t="s">
        <v>16</v>
      </c>
      <c r="S6" s="20">
        <v>3.72</v>
      </c>
      <c r="T6" s="19"/>
      <c r="U6" s="20">
        <v>24.19</v>
      </c>
      <c r="V6" s="19"/>
      <c r="W6" s="20">
        <v>9.19</v>
      </c>
      <c r="X6" s="19"/>
      <c r="Y6" s="20">
        <v>37.1</v>
      </c>
      <c r="Z6" s="19"/>
      <c r="AA6" s="20">
        <v>22.01</v>
      </c>
      <c r="AB6" s="19"/>
      <c r="AC6" s="20">
        <v>19.32</v>
      </c>
      <c r="AD6" s="19"/>
      <c r="AE6" s="59">
        <v>18.97</v>
      </c>
      <c r="AF6" s="59"/>
      <c r="AG6" s="20">
        <v>29.93</v>
      </c>
      <c r="AH6" s="19"/>
      <c r="AI6" s="72">
        <f>SUM(G6:AH6)</f>
        <v>347.34</v>
      </c>
      <c r="AJ6" s="21">
        <v>2</v>
      </c>
      <c r="AK6" s="21">
        <v>3</v>
      </c>
      <c r="AL6" s="73">
        <f>AI6</f>
        <v>347.34</v>
      </c>
      <c r="AM6" s="21">
        <v>13</v>
      </c>
      <c r="AN6" s="21">
        <v>9</v>
      </c>
    </row>
    <row r="7" spans="1:40" s="3" customFormat="1" ht="20.100000000000001" customHeight="1" x14ac:dyDescent="0.3">
      <c r="A7" s="13" t="s">
        <v>2</v>
      </c>
      <c r="B7" s="14" t="s">
        <v>2</v>
      </c>
      <c r="C7" s="15">
        <v>7</v>
      </c>
      <c r="D7" s="16" t="s">
        <v>56</v>
      </c>
      <c r="E7" s="17" t="s">
        <v>100</v>
      </c>
      <c r="F7" s="69" t="s">
        <v>57</v>
      </c>
      <c r="G7" s="18">
        <v>27.9</v>
      </c>
      <c r="H7" s="19"/>
      <c r="I7" s="20">
        <v>24.2</v>
      </c>
      <c r="J7" s="19"/>
      <c r="K7" s="20">
        <v>41.37</v>
      </c>
      <c r="L7" s="19"/>
      <c r="M7" s="20">
        <v>27.97</v>
      </c>
      <c r="N7" s="19"/>
      <c r="O7" s="20">
        <v>31.72</v>
      </c>
      <c r="P7" s="19"/>
      <c r="Q7" s="20">
        <v>23.91</v>
      </c>
      <c r="R7" s="19"/>
      <c r="S7" s="20">
        <v>3.32</v>
      </c>
      <c r="T7" s="19"/>
      <c r="U7" s="20">
        <v>24.21</v>
      </c>
      <c r="V7" s="19"/>
      <c r="W7" s="20">
        <v>13.61</v>
      </c>
      <c r="X7" s="19" t="s">
        <v>64</v>
      </c>
      <c r="Y7" s="20">
        <v>49.97</v>
      </c>
      <c r="Z7" s="19"/>
      <c r="AA7" s="20">
        <v>21.74</v>
      </c>
      <c r="AB7" s="19"/>
      <c r="AC7" s="20">
        <v>20.57</v>
      </c>
      <c r="AD7" s="19"/>
      <c r="AE7" s="59">
        <v>17.95</v>
      </c>
      <c r="AF7" s="59"/>
      <c r="AG7" s="20">
        <v>26.14</v>
      </c>
      <c r="AH7" s="19"/>
      <c r="AI7" s="72">
        <f>SUM(G7:AH7)</f>
        <v>354.57999999999993</v>
      </c>
      <c r="AJ7" s="21">
        <v>1</v>
      </c>
      <c r="AK7" s="21">
        <v>4</v>
      </c>
      <c r="AL7" s="73">
        <f>AI7*0.95</f>
        <v>336.85099999999994</v>
      </c>
      <c r="AM7" s="21">
        <v>4</v>
      </c>
      <c r="AN7" s="21">
        <v>9</v>
      </c>
    </row>
    <row r="8" spans="1:40" s="3" customFormat="1" ht="20.100000000000001" customHeight="1" x14ac:dyDescent="0.3">
      <c r="A8" s="13" t="s">
        <v>2</v>
      </c>
      <c r="B8" s="14" t="s">
        <v>2</v>
      </c>
      <c r="C8" s="15">
        <v>15</v>
      </c>
      <c r="D8" s="16" t="s">
        <v>53</v>
      </c>
      <c r="E8" s="17" t="s">
        <v>6</v>
      </c>
      <c r="F8" s="69" t="s">
        <v>109</v>
      </c>
      <c r="G8" s="18">
        <v>30.13</v>
      </c>
      <c r="H8" s="19"/>
      <c r="I8" s="20">
        <v>26.22</v>
      </c>
      <c r="J8" s="19"/>
      <c r="K8" s="20">
        <v>44.69</v>
      </c>
      <c r="L8" s="19"/>
      <c r="M8" s="20">
        <v>30.63</v>
      </c>
      <c r="N8" s="19"/>
      <c r="O8" s="20">
        <v>25.88</v>
      </c>
      <c r="P8" s="19"/>
      <c r="Q8" s="20">
        <v>27.21</v>
      </c>
      <c r="R8" s="19"/>
      <c r="S8" s="20">
        <v>4.7</v>
      </c>
      <c r="T8" s="19"/>
      <c r="U8" s="20">
        <v>25.02</v>
      </c>
      <c r="V8" s="19"/>
      <c r="W8" s="20">
        <v>10.87</v>
      </c>
      <c r="X8" s="19"/>
      <c r="Y8" s="20">
        <v>35.909999999999997</v>
      </c>
      <c r="Z8" s="19"/>
      <c r="AA8" s="20">
        <v>24.17</v>
      </c>
      <c r="AB8" s="19"/>
      <c r="AC8" s="20">
        <v>21.06</v>
      </c>
      <c r="AD8" s="19"/>
      <c r="AE8" s="59">
        <v>18.53</v>
      </c>
      <c r="AF8" s="59"/>
      <c r="AG8" s="20">
        <v>31.31</v>
      </c>
      <c r="AH8" s="19"/>
      <c r="AI8" s="72">
        <f>SUM(G8:AH8)</f>
        <v>356.33</v>
      </c>
      <c r="AJ8" s="21">
        <v>2</v>
      </c>
      <c r="AK8" s="21">
        <v>5</v>
      </c>
      <c r="AL8" s="73">
        <f>AI8*0.95</f>
        <v>338.51349999999996</v>
      </c>
      <c r="AM8" s="21">
        <v>5</v>
      </c>
      <c r="AN8" s="21">
        <v>6</v>
      </c>
    </row>
    <row r="9" spans="1:40" s="3" customFormat="1" ht="20.100000000000001" customHeight="1" x14ac:dyDescent="0.3">
      <c r="A9" s="13" t="s">
        <v>2</v>
      </c>
      <c r="B9" s="14" t="s">
        <v>2</v>
      </c>
      <c r="C9" s="15">
        <v>16</v>
      </c>
      <c r="D9" s="16" t="s">
        <v>78</v>
      </c>
      <c r="E9" s="17" t="s">
        <v>100</v>
      </c>
      <c r="F9" s="69" t="s">
        <v>101</v>
      </c>
      <c r="G9" s="18">
        <v>29.55</v>
      </c>
      <c r="H9" s="19"/>
      <c r="I9" s="20">
        <v>26.67</v>
      </c>
      <c r="J9" s="19"/>
      <c r="K9" s="20">
        <v>43.77</v>
      </c>
      <c r="L9" s="19"/>
      <c r="M9" s="20">
        <v>27.61</v>
      </c>
      <c r="N9" s="19"/>
      <c r="O9" s="20">
        <v>25.76</v>
      </c>
      <c r="P9" s="19"/>
      <c r="Q9" s="20">
        <v>26.59</v>
      </c>
      <c r="R9" s="19"/>
      <c r="S9" s="20">
        <v>5.29</v>
      </c>
      <c r="T9" s="19"/>
      <c r="U9" s="20">
        <v>25.65</v>
      </c>
      <c r="V9" s="19"/>
      <c r="W9" s="20">
        <v>11.41</v>
      </c>
      <c r="X9" s="19"/>
      <c r="Y9" s="20">
        <v>39.020000000000003</v>
      </c>
      <c r="Z9" s="19"/>
      <c r="AA9" s="20">
        <v>23.27</v>
      </c>
      <c r="AB9" s="19"/>
      <c r="AC9" s="20">
        <v>21.98</v>
      </c>
      <c r="AD9" s="19"/>
      <c r="AE9" s="59">
        <v>18.39</v>
      </c>
      <c r="AF9" s="59"/>
      <c r="AG9" s="20">
        <v>32.840000000000003</v>
      </c>
      <c r="AH9" s="19"/>
      <c r="AI9" s="72">
        <f>SUM(G9:AH9)</f>
        <v>357.79999999999995</v>
      </c>
      <c r="AJ9" s="21">
        <v>3</v>
      </c>
      <c r="AK9" s="21">
        <v>6</v>
      </c>
      <c r="AL9" s="73">
        <f>AI9*0.95</f>
        <v>339.90999999999997</v>
      </c>
      <c r="AM9" s="21">
        <v>7</v>
      </c>
      <c r="AN9" s="21">
        <v>4</v>
      </c>
    </row>
    <row r="10" spans="1:40" s="3" customFormat="1" ht="20.100000000000001" customHeight="1" x14ac:dyDescent="0.3">
      <c r="A10" s="13" t="s">
        <v>35</v>
      </c>
      <c r="B10" s="14" t="s">
        <v>35</v>
      </c>
      <c r="C10" s="15">
        <v>26</v>
      </c>
      <c r="D10" s="16" t="s">
        <v>71</v>
      </c>
      <c r="E10" s="17" t="s">
        <v>6</v>
      </c>
      <c r="F10" s="69" t="s">
        <v>120</v>
      </c>
      <c r="G10" s="18">
        <v>27.87</v>
      </c>
      <c r="H10" s="19"/>
      <c r="I10" s="20">
        <v>26.24</v>
      </c>
      <c r="J10" s="19"/>
      <c r="K10" s="20">
        <v>44.27</v>
      </c>
      <c r="L10" s="19"/>
      <c r="M10" s="20">
        <v>28.22</v>
      </c>
      <c r="N10" s="19"/>
      <c r="O10" s="20">
        <v>25.81</v>
      </c>
      <c r="P10" s="19"/>
      <c r="Q10" s="20">
        <v>25.29</v>
      </c>
      <c r="R10" s="19"/>
      <c r="S10" s="20">
        <v>4.8600000000000003</v>
      </c>
      <c r="T10" s="19"/>
      <c r="U10" s="20">
        <v>30.17</v>
      </c>
      <c r="V10" s="19"/>
      <c r="W10" s="20">
        <v>10.97</v>
      </c>
      <c r="X10" s="19"/>
      <c r="Y10" s="20">
        <v>38.979999999999997</v>
      </c>
      <c r="Z10" s="19"/>
      <c r="AA10" s="20">
        <v>23.68</v>
      </c>
      <c r="AB10" s="19"/>
      <c r="AC10" s="20">
        <v>26.63</v>
      </c>
      <c r="AD10" s="19"/>
      <c r="AE10" s="59">
        <v>18.3</v>
      </c>
      <c r="AF10" s="59"/>
      <c r="AG10" s="20">
        <v>28.91</v>
      </c>
      <c r="AH10" s="19"/>
      <c r="AI10" s="72">
        <f>SUM(G10:AH10)</f>
        <v>360.20000000000005</v>
      </c>
      <c r="AJ10" s="21">
        <v>1</v>
      </c>
      <c r="AK10" s="21">
        <v>7</v>
      </c>
      <c r="AL10" s="73">
        <f>AI10*0.93</f>
        <v>334.98600000000005</v>
      </c>
      <c r="AM10" s="21">
        <v>2</v>
      </c>
      <c r="AN10" s="21">
        <v>9</v>
      </c>
    </row>
    <row r="11" spans="1:40" s="3" customFormat="1" ht="20.100000000000001" customHeight="1" x14ac:dyDescent="0.3">
      <c r="A11" s="13" t="s">
        <v>2</v>
      </c>
      <c r="B11" s="14" t="s">
        <v>2</v>
      </c>
      <c r="C11" s="15">
        <v>8</v>
      </c>
      <c r="D11" s="16" t="s">
        <v>33</v>
      </c>
      <c r="E11" s="17" t="s">
        <v>6</v>
      </c>
      <c r="F11" s="69" t="s">
        <v>48</v>
      </c>
      <c r="G11" s="18">
        <v>28.68</v>
      </c>
      <c r="H11" s="19"/>
      <c r="I11" s="20">
        <v>26.46</v>
      </c>
      <c r="J11" s="19"/>
      <c r="K11" s="20">
        <v>44.37</v>
      </c>
      <c r="L11" s="19"/>
      <c r="M11" s="20">
        <v>29.59</v>
      </c>
      <c r="N11" s="19"/>
      <c r="O11" s="20">
        <v>25.85</v>
      </c>
      <c r="P11" s="19"/>
      <c r="Q11" s="20">
        <v>26.96</v>
      </c>
      <c r="R11" s="19"/>
      <c r="S11" s="20">
        <v>4.67</v>
      </c>
      <c r="T11" s="19"/>
      <c r="U11" s="20">
        <v>25.82</v>
      </c>
      <c r="V11" s="19"/>
      <c r="W11" s="20">
        <v>14.56</v>
      </c>
      <c r="X11" s="19" t="s">
        <v>64</v>
      </c>
      <c r="Y11" s="20">
        <v>40.36</v>
      </c>
      <c r="Z11" s="19"/>
      <c r="AA11" s="20">
        <v>23.23</v>
      </c>
      <c r="AB11" s="19"/>
      <c r="AC11" s="20">
        <v>20.6</v>
      </c>
      <c r="AD11" s="19"/>
      <c r="AE11" s="59">
        <v>18.32</v>
      </c>
      <c r="AF11" s="59"/>
      <c r="AG11" s="20">
        <v>31.76</v>
      </c>
      <c r="AH11" s="19"/>
      <c r="AI11" s="72">
        <f>SUM(G11:AH11)</f>
        <v>361.23</v>
      </c>
      <c r="AJ11" s="21">
        <v>4</v>
      </c>
      <c r="AK11" s="21">
        <v>8</v>
      </c>
      <c r="AL11" s="73">
        <f>AI11*0.95</f>
        <v>343.16849999999999</v>
      </c>
      <c r="AM11" s="21">
        <v>10</v>
      </c>
      <c r="AN11" s="21">
        <v>3</v>
      </c>
    </row>
    <row r="12" spans="1:40" s="3" customFormat="1" ht="20.100000000000001" customHeight="1" x14ac:dyDescent="0.3">
      <c r="A12" s="13" t="s">
        <v>2</v>
      </c>
      <c r="B12" s="14" t="s">
        <v>40</v>
      </c>
      <c r="C12" s="15">
        <v>2</v>
      </c>
      <c r="D12" s="16" t="s">
        <v>37</v>
      </c>
      <c r="E12" s="17" t="s">
        <v>100</v>
      </c>
      <c r="F12" s="69" t="s">
        <v>57</v>
      </c>
      <c r="G12" s="18">
        <v>29.12</v>
      </c>
      <c r="H12" s="19"/>
      <c r="I12" s="20">
        <v>25.47</v>
      </c>
      <c r="J12" s="19"/>
      <c r="K12" s="20">
        <v>48.03</v>
      </c>
      <c r="L12" s="19" t="s">
        <v>64</v>
      </c>
      <c r="M12" s="20">
        <v>29.86</v>
      </c>
      <c r="N12" s="19"/>
      <c r="O12" s="20">
        <v>27.23</v>
      </c>
      <c r="P12" s="19"/>
      <c r="Q12" s="20">
        <v>25</v>
      </c>
      <c r="R12" s="19"/>
      <c r="S12" s="20">
        <v>3.69</v>
      </c>
      <c r="T12" s="19"/>
      <c r="U12" s="20">
        <v>27.13</v>
      </c>
      <c r="V12" s="19"/>
      <c r="W12" s="20">
        <v>9.2899999999999991</v>
      </c>
      <c r="X12" s="19"/>
      <c r="Y12" s="20">
        <v>39.68</v>
      </c>
      <c r="Z12" s="19" t="s">
        <v>16</v>
      </c>
      <c r="AA12" s="20">
        <v>23.63</v>
      </c>
      <c r="AB12" s="19"/>
      <c r="AC12" s="20">
        <v>23.01</v>
      </c>
      <c r="AD12" s="19"/>
      <c r="AE12" s="59">
        <v>18.68</v>
      </c>
      <c r="AF12" s="59"/>
      <c r="AG12" s="20">
        <v>31.88</v>
      </c>
      <c r="AH12" s="19"/>
      <c r="AI12" s="72">
        <f>SUM(G12:AH12)</f>
        <v>361.7</v>
      </c>
      <c r="AJ12" s="21">
        <v>1</v>
      </c>
      <c r="AK12" s="21">
        <v>9</v>
      </c>
      <c r="AL12" s="73">
        <f>AI12*0.95</f>
        <v>343.61499999999995</v>
      </c>
      <c r="AM12" s="21">
        <v>11</v>
      </c>
      <c r="AN12" s="21">
        <v>9</v>
      </c>
    </row>
    <row r="13" spans="1:40" s="3" customFormat="1" ht="20.100000000000001" customHeight="1" x14ac:dyDescent="0.3">
      <c r="A13" s="13" t="s">
        <v>2</v>
      </c>
      <c r="B13" s="14" t="s">
        <v>2</v>
      </c>
      <c r="C13" s="15">
        <v>1</v>
      </c>
      <c r="D13" s="16" t="s">
        <v>58</v>
      </c>
      <c r="E13" s="17" t="s">
        <v>6</v>
      </c>
      <c r="F13" s="69" t="s">
        <v>50</v>
      </c>
      <c r="G13" s="18">
        <v>30.46</v>
      </c>
      <c r="H13" s="19"/>
      <c r="I13" s="20">
        <v>26.19</v>
      </c>
      <c r="J13" s="19"/>
      <c r="K13" s="20">
        <v>44.41</v>
      </c>
      <c r="L13" s="19"/>
      <c r="M13" s="20">
        <v>30.05</v>
      </c>
      <c r="N13" s="19"/>
      <c r="O13" s="20">
        <v>26.16</v>
      </c>
      <c r="P13" s="19"/>
      <c r="Q13" s="20">
        <v>25.95</v>
      </c>
      <c r="R13" s="19"/>
      <c r="S13" s="20">
        <v>5.31</v>
      </c>
      <c r="T13" s="19"/>
      <c r="U13" s="20">
        <v>26.46</v>
      </c>
      <c r="V13" s="19"/>
      <c r="W13" s="20">
        <v>14.36</v>
      </c>
      <c r="X13" s="19" t="s">
        <v>64</v>
      </c>
      <c r="Y13" s="20">
        <v>38.39</v>
      </c>
      <c r="Z13" s="19"/>
      <c r="AA13" s="20">
        <v>24.23</v>
      </c>
      <c r="AB13" s="19"/>
      <c r="AC13" s="20">
        <v>21.52</v>
      </c>
      <c r="AD13" s="19"/>
      <c r="AE13" s="59">
        <v>19.260000000000002</v>
      </c>
      <c r="AF13" s="59"/>
      <c r="AG13" s="20">
        <v>29.13</v>
      </c>
      <c r="AH13" s="19"/>
      <c r="AI13" s="72">
        <f>SUM(G13:AH13)</f>
        <v>361.88</v>
      </c>
      <c r="AJ13" s="21">
        <v>5</v>
      </c>
      <c r="AK13" s="21">
        <v>10</v>
      </c>
      <c r="AL13" s="73">
        <f>AI13*0.95</f>
        <v>343.786</v>
      </c>
      <c r="AM13" s="21">
        <v>12</v>
      </c>
      <c r="AN13" s="21">
        <v>2</v>
      </c>
    </row>
    <row r="14" spans="1:40" s="3" customFormat="1" ht="20.100000000000001" customHeight="1" x14ac:dyDescent="0.3">
      <c r="A14" s="13" t="s">
        <v>35</v>
      </c>
      <c r="B14" s="14" t="s">
        <v>35</v>
      </c>
      <c r="C14" s="15">
        <v>24</v>
      </c>
      <c r="D14" s="16" t="s">
        <v>102</v>
      </c>
      <c r="E14" s="17" t="s">
        <v>123</v>
      </c>
      <c r="F14" s="69" t="s">
        <v>103</v>
      </c>
      <c r="G14" s="18">
        <v>28.39</v>
      </c>
      <c r="H14" s="19"/>
      <c r="I14" s="20">
        <v>26.39</v>
      </c>
      <c r="J14" s="19"/>
      <c r="K14" s="20">
        <v>45.18</v>
      </c>
      <c r="L14" s="19"/>
      <c r="M14" s="20">
        <v>29.76</v>
      </c>
      <c r="N14" s="19"/>
      <c r="O14" s="20">
        <v>26.67</v>
      </c>
      <c r="P14" s="19"/>
      <c r="Q14" s="20">
        <v>32.78</v>
      </c>
      <c r="R14" s="19"/>
      <c r="S14" s="20">
        <v>4.7</v>
      </c>
      <c r="T14" s="19"/>
      <c r="U14" s="20">
        <v>30.27</v>
      </c>
      <c r="V14" s="19" t="s">
        <v>16</v>
      </c>
      <c r="W14" s="20">
        <v>10.96</v>
      </c>
      <c r="X14" s="19"/>
      <c r="Y14" s="20">
        <v>36.67</v>
      </c>
      <c r="Z14" s="19"/>
      <c r="AA14" s="20">
        <v>25.52</v>
      </c>
      <c r="AB14" s="19"/>
      <c r="AC14" s="20">
        <v>20.51</v>
      </c>
      <c r="AD14" s="19"/>
      <c r="AE14" s="59">
        <v>19.5</v>
      </c>
      <c r="AF14" s="59"/>
      <c r="AG14" s="20">
        <v>27.77</v>
      </c>
      <c r="AH14" s="19"/>
      <c r="AI14" s="72">
        <f>SUM(G14:AH14)</f>
        <v>365.06999999999994</v>
      </c>
      <c r="AJ14" s="21">
        <v>2</v>
      </c>
      <c r="AK14" s="21">
        <v>11</v>
      </c>
      <c r="AL14" s="73">
        <f>AI14*0.93</f>
        <v>339.51509999999996</v>
      </c>
      <c r="AM14" s="21">
        <v>6</v>
      </c>
      <c r="AN14" s="21"/>
    </row>
    <row r="15" spans="1:40" s="3" customFormat="1" ht="20.100000000000001" customHeight="1" x14ac:dyDescent="0.3">
      <c r="A15" s="13" t="s">
        <v>4</v>
      </c>
      <c r="B15" s="14" t="s">
        <v>4</v>
      </c>
      <c r="C15" s="15">
        <v>21</v>
      </c>
      <c r="D15" s="16" t="s">
        <v>63</v>
      </c>
      <c r="E15" s="17" t="s">
        <v>60</v>
      </c>
      <c r="F15" s="69" t="s">
        <v>99</v>
      </c>
      <c r="G15" s="18">
        <v>29.51</v>
      </c>
      <c r="H15" s="19"/>
      <c r="I15" s="20">
        <v>26.07</v>
      </c>
      <c r="J15" s="19"/>
      <c r="K15" s="20">
        <v>54.41</v>
      </c>
      <c r="L15" s="19" t="s">
        <v>16</v>
      </c>
      <c r="M15" s="20">
        <v>31.04</v>
      </c>
      <c r="N15" s="19"/>
      <c r="O15" s="20">
        <v>29.54</v>
      </c>
      <c r="P15" s="19"/>
      <c r="Q15" s="20">
        <v>26.45</v>
      </c>
      <c r="R15" s="19"/>
      <c r="S15" s="20">
        <v>5.12</v>
      </c>
      <c r="T15" s="19"/>
      <c r="U15" s="20">
        <v>33.97</v>
      </c>
      <c r="V15" s="19" t="s">
        <v>59</v>
      </c>
      <c r="W15" s="20">
        <v>11.04</v>
      </c>
      <c r="X15" s="19"/>
      <c r="Y15" s="20">
        <v>34.58</v>
      </c>
      <c r="Z15" s="19"/>
      <c r="AA15" s="20">
        <v>23.97</v>
      </c>
      <c r="AB15" s="19"/>
      <c r="AC15" s="20">
        <v>20.55</v>
      </c>
      <c r="AD15" s="19"/>
      <c r="AE15" s="59">
        <v>18.510000000000002</v>
      </c>
      <c r="AF15" s="59"/>
      <c r="AG15" s="20">
        <v>28.69</v>
      </c>
      <c r="AH15" s="19"/>
      <c r="AI15" s="72">
        <f>SUM(G15:AH15)</f>
        <v>373.44999999999993</v>
      </c>
      <c r="AJ15" s="21">
        <v>1</v>
      </c>
      <c r="AK15" s="21">
        <v>12</v>
      </c>
      <c r="AL15" s="73">
        <f>AI15*0.9</f>
        <v>336.10499999999996</v>
      </c>
      <c r="AM15" s="21">
        <v>3</v>
      </c>
      <c r="AN15" s="21">
        <v>9</v>
      </c>
    </row>
    <row r="16" spans="1:40" s="3" customFormat="1" ht="20.100000000000001" customHeight="1" x14ac:dyDescent="0.3">
      <c r="A16" s="13" t="s">
        <v>35</v>
      </c>
      <c r="B16" s="14" t="s">
        <v>35</v>
      </c>
      <c r="C16" s="15">
        <v>25</v>
      </c>
      <c r="D16" s="16" t="s">
        <v>85</v>
      </c>
      <c r="E16" s="17" t="s">
        <v>124</v>
      </c>
      <c r="F16" s="69" t="s">
        <v>125</v>
      </c>
      <c r="G16" s="18">
        <v>30.44</v>
      </c>
      <c r="H16" s="19"/>
      <c r="I16" s="20">
        <v>33.78</v>
      </c>
      <c r="J16" s="19"/>
      <c r="K16" s="20">
        <v>44.74</v>
      </c>
      <c r="L16" s="19"/>
      <c r="M16" s="20">
        <v>29.01</v>
      </c>
      <c r="N16" s="19"/>
      <c r="O16" s="20">
        <v>26.17</v>
      </c>
      <c r="P16" s="19"/>
      <c r="Q16" s="20">
        <v>29.7</v>
      </c>
      <c r="R16" s="19"/>
      <c r="S16" s="20">
        <v>6.8</v>
      </c>
      <c r="T16" s="19"/>
      <c r="U16" s="20">
        <v>27.11</v>
      </c>
      <c r="V16" s="19"/>
      <c r="W16" s="20">
        <v>12.76</v>
      </c>
      <c r="X16" s="19"/>
      <c r="Y16" s="20">
        <v>39.24</v>
      </c>
      <c r="Z16" s="19"/>
      <c r="AA16" s="20">
        <v>22.91</v>
      </c>
      <c r="AB16" s="19"/>
      <c r="AC16" s="20">
        <v>23.58</v>
      </c>
      <c r="AD16" s="19"/>
      <c r="AE16" s="59">
        <v>20.37</v>
      </c>
      <c r="AF16" s="59"/>
      <c r="AG16" s="20">
        <v>34.43</v>
      </c>
      <c r="AH16" s="19"/>
      <c r="AI16" s="72">
        <f>SUM(G16:AH16)</f>
        <v>381.04</v>
      </c>
      <c r="AJ16" s="21">
        <v>3</v>
      </c>
      <c r="AK16" s="21">
        <v>13</v>
      </c>
      <c r="AL16" s="73">
        <f>AI16*0.93</f>
        <v>354.36720000000003</v>
      </c>
      <c r="AM16" s="21">
        <v>15</v>
      </c>
      <c r="AN16" s="21">
        <v>6</v>
      </c>
    </row>
    <row r="17" spans="1:40" s="3" customFormat="1" ht="20.100000000000001" customHeight="1" x14ac:dyDescent="0.3">
      <c r="A17" s="13" t="s">
        <v>2</v>
      </c>
      <c r="B17" s="14" t="s">
        <v>40</v>
      </c>
      <c r="C17" s="15">
        <v>5</v>
      </c>
      <c r="D17" s="16" t="s">
        <v>54</v>
      </c>
      <c r="E17" s="17" t="s">
        <v>6</v>
      </c>
      <c r="F17" s="69" t="s">
        <v>109</v>
      </c>
      <c r="G17" s="18">
        <v>32.26</v>
      </c>
      <c r="H17" s="19"/>
      <c r="I17" s="20">
        <v>30.47</v>
      </c>
      <c r="J17" s="19" t="s">
        <v>59</v>
      </c>
      <c r="K17" s="20">
        <v>44.33</v>
      </c>
      <c r="L17" s="19"/>
      <c r="M17" s="20">
        <v>35.840000000000003</v>
      </c>
      <c r="N17" s="19" t="s">
        <v>16</v>
      </c>
      <c r="O17" s="20">
        <v>28.57</v>
      </c>
      <c r="P17" s="19"/>
      <c r="Q17" s="20">
        <v>34.770000000000003</v>
      </c>
      <c r="R17" s="19"/>
      <c r="S17" s="20">
        <v>4.26</v>
      </c>
      <c r="T17" s="19"/>
      <c r="U17" s="20">
        <v>27.27</v>
      </c>
      <c r="V17" s="19"/>
      <c r="W17" s="20">
        <v>11.6</v>
      </c>
      <c r="X17" s="19"/>
      <c r="Y17" s="20">
        <v>37.21</v>
      </c>
      <c r="Z17" s="19"/>
      <c r="AA17" s="20">
        <v>23.91</v>
      </c>
      <c r="AB17" s="19"/>
      <c r="AC17" s="20">
        <v>21.1</v>
      </c>
      <c r="AD17" s="19"/>
      <c r="AE17" s="59">
        <v>19.36</v>
      </c>
      <c r="AF17" s="59"/>
      <c r="AG17" s="20">
        <v>31.85</v>
      </c>
      <c r="AH17" s="19"/>
      <c r="AI17" s="72">
        <f>SUM(G17:AH17)</f>
        <v>382.80000000000007</v>
      </c>
      <c r="AJ17" s="21">
        <v>2</v>
      </c>
      <c r="AK17" s="21">
        <v>14</v>
      </c>
      <c r="AL17" s="73">
        <f>AI17*0.95</f>
        <v>363.66</v>
      </c>
      <c r="AM17" s="21">
        <v>16</v>
      </c>
      <c r="AN17" s="21">
        <v>6</v>
      </c>
    </row>
    <row r="18" spans="1:40" s="3" customFormat="1" ht="20.100000000000001" customHeight="1" x14ac:dyDescent="0.3">
      <c r="A18" s="13" t="s">
        <v>2</v>
      </c>
      <c r="B18" s="14" t="s">
        <v>2</v>
      </c>
      <c r="C18" s="15">
        <v>6</v>
      </c>
      <c r="D18" s="16" t="s">
        <v>77</v>
      </c>
      <c r="E18" s="17" t="s">
        <v>6</v>
      </c>
      <c r="F18" s="69" t="s">
        <v>50</v>
      </c>
      <c r="G18" s="18">
        <v>34.43</v>
      </c>
      <c r="H18" s="19"/>
      <c r="I18" s="20">
        <v>28.51</v>
      </c>
      <c r="J18" s="19"/>
      <c r="K18" s="20">
        <v>45.44</v>
      </c>
      <c r="L18" s="19"/>
      <c r="M18" s="20">
        <v>31.83</v>
      </c>
      <c r="N18" s="19"/>
      <c r="O18" s="20">
        <v>26.9</v>
      </c>
      <c r="P18" s="19"/>
      <c r="Q18" s="20">
        <v>26.89</v>
      </c>
      <c r="R18" s="19"/>
      <c r="S18" s="20">
        <v>5.49</v>
      </c>
      <c r="T18" s="19"/>
      <c r="U18" s="20">
        <v>27.02</v>
      </c>
      <c r="V18" s="19"/>
      <c r="W18" s="20">
        <v>11.96</v>
      </c>
      <c r="X18" s="19"/>
      <c r="Y18" s="20">
        <v>41.26</v>
      </c>
      <c r="Z18" s="19"/>
      <c r="AA18" s="20">
        <v>23.78</v>
      </c>
      <c r="AB18" s="19"/>
      <c r="AC18" s="20">
        <v>22.49</v>
      </c>
      <c r="AD18" s="19"/>
      <c r="AE18" s="59">
        <v>20.13</v>
      </c>
      <c r="AF18" s="59"/>
      <c r="AG18" s="20">
        <v>37.92</v>
      </c>
      <c r="AH18" s="19"/>
      <c r="AI18" s="72">
        <f>SUM(G18:AH18)</f>
        <v>384.05</v>
      </c>
      <c r="AJ18" s="21">
        <v>6</v>
      </c>
      <c r="AK18" s="21">
        <v>15</v>
      </c>
      <c r="AL18" s="73">
        <f>AI18*0.95</f>
        <v>364.84749999999997</v>
      </c>
      <c r="AM18" s="21">
        <v>17</v>
      </c>
      <c r="AN18" s="21">
        <v>1</v>
      </c>
    </row>
    <row r="19" spans="1:40" s="3" customFormat="1" ht="20.100000000000001" customHeight="1" x14ac:dyDescent="0.3">
      <c r="A19" s="13" t="s">
        <v>4</v>
      </c>
      <c r="B19" s="14" t="s">
        <v>4</v>
      </c>
      <c r="C19" s="15">
        <v>19</v>
      </c>
      <c r="D19" s="16" t="s">
        <v>83</v>
      </c>
      <c r="E19" s="17" t="s">
        <v>60</v>
      </c>
      <c r="F19" s="69" t="s">
        <v>119</v>
      </c>
      <c r="G19" s="18">
        <v>30.18</v>
      </c>
      <c r="H19" s="19"/>
      <c r="I19" s="20">
        <v>28.98</v>
      </c>
      <c r="J19" s="19"/>
      <c r="K19" s="20">
        <v>48.49</v>
      </c>
      <c r="L19" s="19"/>
      <c r="M19" s="20">
        <v>37.6</v>
      </c>
      <c r="N19" s="19" t="s">
        <v>59</v>
      </c>
      <c r="O19" s="20">
        <v>27.7</v>
      </c>
      <c r="P19" s="19"/>
      <c r="Q19" s="20">
        <v>32.090000000000003</v>
      </c>
      <c r="R19" s="19" t="s">
        <v>16</v>
      </c>
      <c r="S19" s="20">
        <v>5.44</v>
      </c>
      <c r="T19" s="19"/>
      <c r="U19" s="20">
        <v>26.21</v>
      </c>
      <c r="V19" s="19"/>
      <c r="W19" s="20">
        <v>11.77</v>
      </c>
      <c r="X19" s="19"/>
      <c r="Y19" s="20">
        <v>37.06</v>
      </c>
      <c r="Z19" s="19"/>
      <c r="AA19" s="20">
        <v>24.61</v>
      </c>
      <c r="AB19" s="19"/>
      <c r="AC19" s="20">
        <v>28.94</v>
      </c>
      <c r="AD19" s="19" t="s">
        <v>16</v>
      </c>
      <c r="AE19" s="59">
        <v>20.02</v>
      </c>
      <c r="AF19" s="59"/>
      <c r="AG19" s="20">
        <v>32.22</v>
      </c>
      <c r="AH19" s="19"/>
      <c r="AI19" s="72">
        <f>SUM(G19:AH19)</f>
        <v>391.30999999999995</v>
      </c>
      <c r="AJ19" s="21">
        <v>2</v>
      </c>
      <c r="AK19" s="21">
        <v>16</v>
      </c>
      <c r="AL19" s="73">
        <f>AI19*0.9</f>
        <v>352.17899999999997</v>
      </c>
      <c r="AM19" s="21">
        <v>14</v>
      </c>
      <c r="AN19" s="21">
        <v>6</v>
      </c>
    </row>
    <row r="20" spans="1:40" s="3" customFormat="1" ht="20.100000000000001" customHeight="1" x14ac:dyDescent="0.3">
      <c r="A20" s="23" t="s">
        <v>36</v>
      </c>
      <c r="B20" s="14" t="s">
        <v>36</v>
      </c>
      <c r="C20" s="15">
        <v>30</v>
      </c>
      <c r="D20" s="16" t="s">
        <v>67</v>
      </c>
      <c r="E20" s="17" t="s">
        <v>52</v>
      </c>
      <c r="F20" s="69" t="s">
        <v>126</v>
      </c>
      <c r="G20" s="18">
        <v>31.04</v>
      </c>
      <c r="H20" s="19"/>
      <c r="I20" s="20">
        <v>28.35</v>
      </c>
      <c r="J20" s="19"/>
      <c r="K20" s="20">
        <v>45.85</v>
      </c>
      <c r="L20" s="19"/>
      <c r="M20" s="20">
        <v>31.05</v>
      </c>
      <c r="N20" s="19"/>
      <c r="O20" s="20">
        <v>30.56</v>
      </c>
      <c r="P20" s="19"/>
      <c r="Q20" s="20">
        <v>27.45</v>
      </c>
      <c r="R20" s="19"/>
      <c r="S20" s="20">
        <v>5.61</v>
      </c>
      <c r="T20" s="19"/>
      <c r="U20" s="20">
        <v>28.05</v>
      </c>
      <c r="V20" s="19"/>
      <c r="W20" s="20">
        <v>12.64</v>
      </c>
      <c r="X20" s="19"/>
      <c r="Y20" s="20">
        <v>44.39</v>
      </c>
      <c r="Z20" s="19" t="s">
        <v>16</v>
      </c>
      <c r="AA20" s="20">
        <v>24.96</v>
      </c>
      <c r="AB20" s="19"/>
      <c r="AC20" s="20">
        <v>22.26</v>
      </c>
      <c r="AD20" s="19"/>
      <c r="AE20" s="59">
        <v>20.34</v>
      </c>
      <c r="AF20" s="59"/>
      <c r="AG20" s="20">
        <v>44.93</v>
      </c>
      <c r="AH20" s="19" t="s">
        <v>16</v>
      </c>
      <c r="AI20" s="72">
        <f>SUM(G20:AH20)</f>
        <v>397.47999999999996</v>
      </c>
      <c r="AJ20" s="21">
        <v>1</v>
      </c>
      <c r="AK20" s="21">
        <v>17</v>
      </c>
      <c r="AL20" s="73">
        <f>AI20*0.86</f>
        <v>341.83279999999996</v>
      </c>
      <c r="AM20" s="21">
        <v>8</v>
      </c>
      <c r="AN20" s="21">
        <v>9</v>
      </c>
    </row>
    <row r="21" spans="1:40" s="3" customFormat="1" ht="20.100000000000001" customHeight="1" x14ac:dyDescent="0.3">
      <c r="A21" s="13" t="s">
        <v>38</v>
      </c>
      <c r="B21" s="14" t="s">
        <v>38</v>
      </c>
      <c r="C21" s="15">
        <v>35</v>
      </c>
      <c r="D21" s="16" t="s">
        <v>89</v>
      </c>
      <c r="E21" s="17" t="s">
        <v>52</v>
      </c>
      <c r="F21" s="70" t="s">
        <v>108</v>
      </c>
      <c r="G21" s="18">
        <v>32.340000000000003</v>
      </c>
      <c r="H21" s="19"/>
      <c r="I21" s="20">
        <v>33.71</v>
      </c>
      <c r="J21" s="19"/>
      <c r="K21" s="20">
        <v>47.25</v>
      </c>
      <c r="L21" s="19"/>
      <c r="M21" s="20">
        <v>30.84</v>
      </c>
      <c r="N21" s="19"/>
      <c r="O21" s="20">
        <v>27.89</v>
      </c>
      <c r="P21" s="19"/>
      <c r="Q21" s="20">
        <v>36.299999999999997</v>
      </c>
      <c r="R21" s="19"/>
      <c r="S21" s="20">
        <v>7.14</v>
      </c>
      <c r="T21" s="19"/>
      <c r="U21" s="20">
        <v>26.97</v>
      </c>
      <c r="V21" s="19"/>
      <c r="W21" s="20">
        <v>12.62</v>
      </c>
      <c r="X21" s="19"/>
      <c r="Y21" s="20">
        <v>48.31</v>
      </c>
      <c r="Z21" s="19"/>
      <c r="AA21" s="20">
        <v>24.75</v>
      </c>
      <c r="AB21" s="19"/>
      <c r="AC21" s="20">
        <v>22.86</v>
      </c>
      <c r="AD21" s="19"/>
      <c r="AE21" s="59">
        <v>20.32</v>
      </c>
      <c r="AF21" s="59"/>
      <c r="AG21" s="20">
        <v>43.74</v>
      </c>
      <c r="AH21" s="19"/>
      <c r="AI21" s="72">
        <f>SUM(G21:AH21)</f>
        <v>415.04</v>
      </c>
      <c r="AJ21" s="21">
        <v>2</v>
      </c>
      <c r="AK21" s="21">
        <v>18</v>
      </c>
      <c r="AL21" s="73">
        <f>AI21*0.94</f>
        <v>390.13760000000002</v>
      </c>
      <c r="AM21" s="21">
        <v>18</v>
      </c>
      <c r="AN21" s="21">
        <v>6</v>
      </c>
    </row>
    <row r="22" spans="1:40" s="3" customFormat="1" ht="20.100000000000001" customHeight="1" x14ac:dyDescent="0.3">
      <c r="A22" s="13" t="s">
        <v>2</v>
      </c>
      <c r="B22" s="14" t="s">
        <v>49</v>
      </c>
      <c r="C22" s="15">
        <v>18</v>
      </c>
      <c r="D22" s="16" t="s">
        <v>92</v>
      </c>
      <c r="E22" s="17" t="s">
        <v>62</v>
      </c>
      <c r="F22" s="69" t="s">
        <v>93</v>
      </c>
      <c r="G22" s="18">
        <v>32.92</v>
      </c>
      <c r="H22" s="19"/>
      <c r="I22" s="20">
        <v>32.159999999999997</v>
      </c>
      <c r="J22" s="19"/>
      <c r="K22" s="20">
        <v>46.32</v>
      </c>
      <c r="L22" s="19"/>
      <c r="M22" s="20">
        <v>33.520000000000003</v>
      </c>
      <c r="N22" s="19"/>
      <c r="O22" s="20">
        <v>28.68</v>
      </c>
      <c r="P22" s="19"/>
      <c r="Q22" s="20">
        <v>38.880000000000003</v>
      </c>
      <c r="R22" s="19" t="s">
        <v>16</v>
      </c>
      <c r="S22" s="20">
        <v>7.15</v>
      </c>
      <c r="T22" s="19"/>
      <c r="U22" s="20">
        <v>30.12</v>
      </c>
      <c r="V22" s="19"/>
      <c r="W22" s="20">
        <v>13.12</v>
      </c>
      <c r="X22" s="19"/>
      <c r="Y22" s="20">
        <v>61.88</v>
      </c>
      <c r="Z22" s="19" t="s">
        <v>16</v>
      </c>
      <c r="AA22" s="20">
        <v>24.7</v>
      </c>
      <c r="AB22" s="19"/>
      <c r="AC22" s="20">
        <v>30.34</v>
      </c>
      <c r="AD22" s="19" t="s">
        <v>59</v>
      </c>
      <c r="AE22" s="59">
        <v>24.15</v>
      </c>
      <c r="AF22" s="59"/>
      <c r="AG22" s="20">
        <v>45.61</v>
      </c>
      <c r="AH22" s="19"/>
      <c r="AI22" s="72">
        <f>SUM(G22:AH22)</f>
        <v>449.54999999999995</v>
      </c>
      <c r="AJ22" s="21">
        <v>1</v>
      </c>
      <c r="AK22" s="21">
        <v>19</v>
      </c>
      <c r="AL22" s="73">
        <f>AI22*0.95</f>
        <v>427.07249999999993</v>
      </c>
      <c r="AM22" s="21">
        <v>22</v>
      </c>
      <c r="AN22" s="21"/>
    </row>
    <row r="23" spans="1:40" s="3" customFormat="1" ht="20.100000000000001" customHeight="1" x14ac:dyDescent="0.3">
      <c r="A23" s="13" t="s">
        <v>2</v>
      </c>
      <c r="B23" s="14" t="s">
        <v>49</v>
      </c>
      <c r="C23" s="15">
        <v>3</v>
      </c>
      <c r="D23" s="16" t="s">
        <v>66</v>
      </c>
      <c r="E23" s="17" t="s">
        <v>6</v>
      </c>
      <c r="F23" s="69" t="s">
        <v>48</v>
      </c>
      <c r="G23" s="18">
        <v>33.68</v>
      </c>
      <c r="H23" s="19"/>
      <c r="I23" s="20">
        <v>33.74</v>
      </c>
      <c r="J23" s="19"/>
      <c r="K23" s="20">
        <v>47.24</v>
      </c>
      <c r="L23" s="19"/>
      <c r="M23" s="20">
        <v>34.07</v>
      </c>
      <c r="N23" s="19"/>
      <c r="O23" s="20">
        <v>30.08</v>
      </c>
      <c r="P23" s="19"/>
      <c r="Q23" s="20">
        <v>37.28</v>
      </c>
      <c r="R23" s="19" t="s">
        <v>16</v>
      </c>
      <c r="S23" s="20">
        <v>6.55</v>
      </c>
      <c r="T23" s="19"/>
      <c r="U23" s="20">
        <v>30.1</v>
      </c>
      <c r="V23" s="19"/>
      <c r="W23" s="20">
        <v>14.32</v>
      </c>
      <c r="X23" s="19"/>
      <c r="Y23" s="20">
        <v>56.64</v>
      </c>
      <c r="Z23" s="19"/>
      <c r="AA23" s="20">
        <v>24.68</v>
      </c>
      <c r="AB23" s="19"/>
      <c r="AC23" s="20">
        <v>25.34</v>
      </c>
      <c r="AD23" s="19"/>
      <c r="AE23" s="59">
        <v>21.64</v>
      </c>
      <c r="AF23" s="59"/>
      <c r="AG23" s="20">
        <v>54.71</v>
      </c>
      <c r="AH23" s="19"/>
      <c r="AI23" s="72">
        <f>SUM(G23:AH23)</f>
        <v>450.06999999999994</v>
      </c>
      <c r="AJ23" s="21">
        <v>2</v>
      </c>
      <c r="AK23" s="21">
        <v>20</v>
      </c>
      <c r="AL23" s="73">
        <f>AI23*0.95</f>
        <v>427.56649999999991</v>
      </c>
      <c r="AM23" s="21">
        <v>23</v>
      </c>
      <c r="AN23" s="21">
        <v>9</v>
      </c>
    </row>
    <row r="24" spans="1:40" s="3" customFormat="1" ht="20.100000000000001" customHeight="1" x14ac:dyDescent="0.3">
      <c r="A24" s="23" t="s">
        <v>36</v>
      </c>
      <c r="B24" s="24" t="s">
        <v>36</v>
      </c>
      <c r="C24" s="15">
        <v>31</v>
      </c>
      <c r="D24" s="16" t="s">
        <v>68</v>
      </c>
      <c r="E24" s="17" t="s">
        <v>112</v>
      </c>
      <c r="F24" s="69" t="s">
        <v>114</v>
      </c>
      <c r="G24" s="18">
        <v>36.04</v>
      </c>
      <c r="H24" s="19" t="s">
        <v>59</v>
      </c>
      <c r="I24" s="20">
        <v>41.24</v>
      </c>
      <c r="J24" s="19"/>
      <c r="K24" s="20">
        <v>51.47</v>
      </c>
      <c r="L24" s="19"/>
      <c r="M24" s="20">
        <v>33.64</v>
      </c>
      <c r="N24" s="19"/>
      <c r="O24" s="20">
        <v>29.97</v>
      </c>
      <c r="P24" s="19"/>
      <c r="Q24" s="20">
        <v>29.64</v>
      </c>
      <c r="R24" s="19"/>
      <c r="S24" s="20">
        <v>7.5</v>
      </c>
      <c r="T24" s="19"/>
      <c r="U24" s="20">
        <v>39.67</v>
      </c>
      <c r="V24" s="19"/>
      <c r="W24" s="20">
        <v>13.19</v>
      </c>
      <c r="X24" s="19"/>
      <c r="Y24" s="20">
        <v>53.55</v>
      </c>
      <c r="Z24" s="19"/>
      <c r="AA24" s="20">
        <v>28.28</v>
      </c>
      <c r="AB24" s="19"/>
      <c r="AC24" s="20">
        <v>25.2</v>
      </c>
      <c r="AD24" s="19"/>
      <c r="AE24" s="59">
        <v>28.77</v>
      </c>
      <c r="AF24" s="59" t="s">
        <v>59</v>
      </c>
      <c r="AG24" s="20">
        <v>40.01</v>
      </c>
      <c r="AH24" s="19"/>
      <c r="AI24" s="72">
        <f>SUM(G24:AH24)</f>
        <v>458.17</v>
      </c>
      <c r="AJ24" s="21">
        <v>2</v>
      </c>
      <c r="AK24" s="21">
        <v>21</v>
      </c>
      <c r="AL24" s="73">
        <f>AI24*0.86</f>
        <v>394.02620000000002</v>
      </c>
      <c r="AM24" s="21">
        <v>19</v>
      </c>
      <c r="AN24" s="21">
        <v>6</v>
      </c>
    </row>
    <row r="25" spans="1:40" s="3" customFormat="1" ht="20.100000000000001" customHeight="1" x14ac:dyDescent="0.3">
      <c r="A25" s="23" t="s">
        <v>2</v>
      </c>
      <c r="B25" s="14" t="s">
        <v>2</v>
      </c>
      <c r="C25" s="15">
        <v>9</v>
      </c>
      <c r="D25" s="16" t="s">
        <v>79</v>
      </c>
      <c r="E25" s="17" t="s">
        <v>62</v>
      </c>
      <c r="F25" s="69" t="s">
        <v>121</v>
      </c>
      <c r="G25" s="18">
        <v>31</v>
      </c>
      <c r="H25" s="19"/>
      <c r="I25" s="20">
        <v>30.3</v>
      </c>
      <c r="J25" s="19"/>
      <c r="K25" s="20">
        <v>45.31</v>
      </c>
      <c r="L25" s="19"/>
      <c r="M25" s="20">
        <v>29.02</v>
      </c>
      <c r="N25" s="19"/>
      <c r="O25" s="20">
        <v>26.66</v>
      </c>
      <c r="P25" s="19"/>
      <c r="Q25" s="20">
        <v>30.79</v>
      </c>
      <c r="R25" s="19"/>
      <c r="S25" s="20">
        <v>15.49</v>
      </c>
      <c r="T25" s="19" t="s">
        <v>42</v>
      </c>
      <c r="U25" s="20">
        <v>26.04</v>
      </c>
      <c r="V25" s="19"/>
      <c r="W25" s="20">
        <v>21.96</v>
      </c>
      <c r="X25" s="19" t="s">
        <v>42</v>
      </c>
      <c r="Y25" s="20">
        <v>59.97</v>
      </c>
      <c r="Z25" s="19" t="s">
        <v>42</v>
      </c>
      <c r="AA25" s="20">
        <v>34.229999999999997</v>
      </c>
      <c r="AB25" s="19" t="s">
        <v>42</v>
      </c>
      <c r="AC25" s="20">
        <v>32.49</v>
      </c>
      <c r="AD25" s="19" t="s">
        <v>42</v>
      </c>
      <c r="AE25" s="59">
        <v>30.13</v>
      </c>
      <c r="AF25" s="59" t="s">
        <v>42</v>
      </c>
      <c r="AG25" s="20">
        <v>47.92</v>
      </c>
      <c r="AH25" s="19" t="s">
        <v>42</v>
      </c>
      <c r="AI25" s="72">
        <f>SUM(G25:AH25)</f>
        <v>461.31</v>
      </c>
      <c r="AJ25" s="21">
        <v>7</v>
      </c>
      <c r="AK25" s="21">
        <v>22</v>
      </c>
      <c r="AL25" s="73">
        <f>AI25*0.95</f>
        <v>438.24449999999996</v>
      </c>
      <c r="AM25" s="21">
        <v>24</v>
      </c>
      <c r="AN25" s="21"/>
    </row>
    <row r="26" spans="1:40" s="3" customFormat="1" ht="20.100000000000001" customHeight="1" x14ac:dyDescent="0.3">
      <c r="A26" s="13" t="s">
        <v>4</v>
      </c>
      <c r="B26" s="14" t="s">
        <v>4</v>
      </c>
      <c r="C26" s="15">
        <v>23</v>
      </c>
      <c r="D26" s="16" t="s">
        <v>84</v>
      </c>
      <c r="E26" s="17" t="s">
        <v>60</v>
      </c>
      <c r="F26" s="69" t="s">
        <v>119</v>
      </c>
      <c r="G26" s="18">
        <v>36.340000000000003</v>
      </c>
      <c r="H26" s="19"/>
      <c r="I26" s="20">
        <v>60.25</v>
      </c>
      <c r="J26" s="19" t="s">
        <v>138</v>
      </c>
      <c r="K26" s="20">
        <v>53.98</v>
      </c>
      <c r="L26" s="19"/>
      <c r="M26" s="20">
        <v>32.6</v>
      </c>
      <c r="N26" s="19"/>
      <c r="O26" s="20">
        <v>32.56</v>
      </c>
      <c r="P26" s="19" t="s">
        <v>16</v>
      </c>
      <c r="Q26" s="20">
        <v>37.4</v>
      </c>
      <c r="R26" s="19"/>
      <c r="S26" s="20">
        <v>5.88</v>
      </c>
      <c r="T26" s="19"/>
      <c r="U26" s="20">
        <v>28.97</v>
      </c>
      <c r="V26" s="19"/>
      <c r="W26" s="20">
        <v>13.61</v>
      </c>
      <c r="X26" s="19"/>
      <c r="Y26" s="20">
        <v>49.63</v>
      </c>
      <c r="Z26" s="19"/>
      <c r="AA26" s="20">
        <v>27.16</v>
      </c>
      <c r="AB26" s="19"/>
      <c r="AC26" s="20">
        <v>27.27</v>
      </c>
      <c r="AD26" s="19"/>
      <c r="AE26" s="59">
        <v>21.66</v>
      </c>
      <c r="AF26" s="59"/>
      <c r="AG26" s="20">
        <v>36.950000000000003</v>
      </c>
      <c r="AH26" s="19"/>
      <c r="AI26" s="72">
        <f>SUM(G26:AH26)</f>
        <v>464.26000000000005</v>
      </c>
      <c r="AJ26" s="21">
        <v>3</v>
      </c>
      <c r="AK26" s="21">
        <v>23</v>
      </c>
      <c r="AL26" s="73">
        <f>AI26*0.9</f>
        <v>417.83400000000006</v>
      </c>
      <c r="AM26" s="21">
        <v>21</v>
      </c>
      <c r="AN26" s="21">
        <v>4</v>
      </c>
    </row>
    <row r="27" spans="1:40" s="3" customFormat="1" ht="20.100000000000001" customHeight="1" x14ac:dyDescent="0.3">
      <c r="A27" s="13" t="s">
        <v>2</v>
      </c>
      <c r="B27" s="14" t="s">
        <v>2</v>
      </c>
      <c r="C27" s="15">
        <v>10</v>
      </c>
      <c r="D27" s="16" t="s">
        <v>115</v>
      </c>
      <c r="E27" s="17" t="s">
        <v>52</v>
      </c>
      <c r="F27" s="69" t="s">
        <v>116</v>
      </c>
      <c r="G27" s="18">
        <v>31.87</v>
      </c>
      <c r="H27" s="19"/>
      <c r="I27" s="20">
        <v>28.16</v>
      </c>
      <c r="J27" s="19"/>
      <c r="K27" s="20">
        <v>46.72</v>
      </c>
      <c r="L27" s="19"/>
      <c r="M27" s="20">
        <v>31.76</v>
      </c>
      <c r="N27" s="19"/>
      <c r="O27" s="20">
        <v>27.63</v>
      </c>
      <c r="P27" s="19"/>
      <c r="Q27" s="20">
        <v>28.06</v>
      </c>
      <c r="R27" s="19"/>
      <c r="S27" s="20">
        <v>15.49</v>
      </c>
      <c r="T27" s="19" t="s">
        <v>42</v>
      </c>
      <c r="U27" s="20">
        <v>32.020000000000003</v>
      </c>
      <c r="V27" s="19" t="s">
        <v>42</v>
      </c>
      <c r="W27" s="20">
        <v>21.96</v>
      </c>
      <c r="X27" s="19" t="s">
        <v>42</v>
      </c>
      <c r="Y27" s="20">
        <v>59.97</v>
      </c>
      <c r="Z27" s="19" t="s">
        <v>42</v>
      </c>
      <c r="AA27" s="20">
        <v>34.229999999999997</v>
      </c>
      <c r="AB27" s="19" t="s">
        <v>42</v>
      </c>
      <c r="AC27" s="20">
        <v>32.49</v>
      </c>
      <c r="AD27" s="19" t="s">
        <v>42</v>
      </c>
      <c r="AE27" s="59">
        <v>30.13</v>
      </c>
      <c r="AF27" s="59" t="s">
        <v>42</v>
      </c>
      <c r="AG27" s="20">
        <v>47.92</v>
      </c>
      <c r="AH27" s="19" t="s">
        <v>42</v>
      </c>
      <c r="AI27" s="72">
        <f>SUM(G27:AH27)</f>
        <v>468.41</v>
      </c>
      <c r="AJ27" s="21">
        <v>8</v>
      </c>
      <c r="AK27" s="21">
        <v>24</v>
      </c>
      <c r="AL27" s="73">
        <f>AI27*0.95</f>
        <v>444.98950000000002</v>
      </c>
      <c r="AM27" s="21">
        <v>25</v>
      </c>
      <c r="AN27" s="21"/>
    </row>
    <row r="28" spans="1:40" s="3" customFormat="1" ht="20.100000000000001" customHeight="1" x14ac:dyDescent="0.3">
      <c r="A28" s="13" t="s">
        <v>36</v>
      </c>
      <c r="B28" s="14" t="s">
        <v>36</v>
      </c>
      <c r="C28" s="15">
        <v>32</v>
      </c>
      <c r="D28" s="16" t="s">
        <v>69</v>
      </c>
      <c r="E28" s="71" t="s">
        <v>70</v>
      </c>
      <c r="F28" s="70" t="s">
        <v>104</v>
      </c>
      <c r="G28" s="18">
        <v>36.04</v>
      </c>
      <c r="H28" s="19" t="s">
        <v>59</v>
      </c>
      <c r="I28" s="20">
        <v>36.61</v>
      </c>
      <c r="J28" s="19"/>
      <c r="K28" s="20">
        <v>50.29</v>
      </c>
      <c r="L28" s="19"/>
      <c r="M28" s="20">
        <v>34.97</v>
      </c>
      <c r="N28" s="19"/>
      <c r="O28" s="20">
        <v>29</v>
      </c>
      <c r="P28" s="19"/>
      <c r="Q28" s="20">
        <v>42.72</v>
      </c>
      <c r="R28" s="19" t="s">
        <v>16</v>
      </c>
      <c r="S28" s="20">
        <v>6.51</v>
      </c>
      <c r="T28" s="19"/>
      <c r="U28" s="20">
        <v>39.229999999999997</v>
      </c>
      <c r="V28" s="19"/>
      <c r="W28" s="20">
        <v>23.19</v>
      </c>
      <c r="X28" s="19" t="s">
        <v>42</v>
      </c>
      <c r="Y28" s="20">
        <v>50.46</v>
      </c>
      <c r="Z28" s="19"/>
      <c r="AA28" s="20">
        <v>26.27</v>
      </c>
      <c r="AB28" s="19"/>
      <c r="AC28" s="20">
        <v>29.41</v>
      </c>
      <c r="AD28" s="19"/>
      <c r="AE28" s="59">
        <v>23.77</v>
      </c>
      <c r="AF28" s="59"/>
      <c r="AG28" s="20">
        <v>47.4</v>
      </c>
      <c r="AH28" s="19"/>
      <c r="AI28" s="72">
        <f>SUM(G28:AH28)</f>
        <v>475.86999999999995</v>
      </c>
      <c r="AJ28" s="21">
        <v>3</v>
      </c>
      <c r="AK28" s="21">
        <v>25</v>
      </c>
      <c r="AL28" s="73">
        <f>AI28*0.86</f>
        <v>409.24819999999994</v>
      </c>
      <c r="AM28" s="21">
        <v>20</v>
      </c>
      <c r="AN28" s="21"/>
    </row>
    <row r="29" spans="1:40" s="3" customFormat="1" ht="20.100000000000001" customHeight="1" x14ac:dyDescent="0.3">
      <c r="A29" s="13" t="s">
        <v>2</v>
      </c>
      <c r="B29" s="14" t="s">
        <v>2</v>
      </c>
      <c r="C29" s="15">
        <v>4</v>
      </c>
      <c r="D29" s="16" t="s">
        <v>76</v>
      </c>
      <c r="E29" s="17" t="s">
        <v>62</v>
      </c>
      <c r="F29" s="69" t="s">
        <v>121</v>
      </c>
      <c r="G29" s="18">
        <v>39.43</v>
      </c>
      <c r="H29" s="19" t="s">
        <v>59</v>
      </c>
      <c r="I29" s="20">
        <v>33.83</v>
      </c>
      <c r="J29" s="19"/>
      <c r="K29" s="20">
        <v>46.8</v>
      </c>
      <c r="L29" s="19"/>
      <c r="M29" s="20">
        <v>31.07</v>
      </c>
      <c r="N29" s="19"/>
      <c r="O29" s="20">
        <v>29.42</v>
      </c>
      <c r="P29" s="19"/>
      <c r="Q29" s="20">
        <v>34.07</v>
      </c>
      <c r="R29" s="19"/>
      <c r="S29" s="20">
        <v>15.49</v>
      </c>
      <c r="T29" s="19" t="s">
        <v>42</v>
      </c>
      <c r="U29" s="20">
        <v>32.020000000000003</v>
      </c>
      <c r="V29" s="19" t="s">
        <v>42</v>
      </c>
      <c r="W29" s="20">
        <v>21.96</v>
      </c>
      <c r="X29" s="19" t="s">
        <v>42</v>
      </c>
      <c r="Y29" s="20">
        <v>59.97</v>
      </c>
      <c r="Z29" s="19" t="s">
        <v>42</v>
      </c>
      <c r="AA29" s="20">
        <v>34.229999999999997</v>
      </c>
      <c r="AB29" s="19" t="s">
        <v>42</v>
      </c>
      <c r="AC29" s="20">
        <v>32.49</v>
      </c>
      <c r="AD29" s="19" t="s">
        <v>42</v>
      </c>
      <c r="AE29" s="59">
        <v>30.13</v>
      </c>
      <c r="AF29" s="59" t="s">
        <v>42</v>
      </c>
      <c r="AG29" s="20">
        <v>47.92</v>
      </c>
      <c r="AH29" s="19" t="s">
        <v>42</v>
      </c>
      <c r="AI29" s="72">
        <f>SUM(G29:AH29)</f>
        <v>488.83</v>
      </c>
      <c r="AJ29" s="21">
        <v>9</v>
      </c>
      <c r="AK29" s="21">
        <v>26</v>
      </c>
      <c r="AL29" s="73">
        <f>AI29*0.95</f>
        <v>464.38849999999996</v>
      </c>
      <c r="AM29" s="21">
        <v>26</v>
      </c>
      <c r="AN29" s="21"/>
    </row>
    <row r="30" spans="1:40" s="3" customFormat="1" ht="20.100000000000001" customHeight="1" x14ac:dyDescent="0.3">
      <c r="A30" s="13" t="s">
        <v>35</v>
      </c>
      <c r="B30" s="14" t="s">
        <v>41</v>
      </c>
      <c r="C30" s="15">
        <v>28</v>
      </c>
      <c r="D30" s="16" t="s">
        <v>87</v>
      </c>
      <c r="E30" s="17" t="s">
        <v>124</v>
      </c>
      <c r="F30" s="69" t="s">
        <v>125</v>
      </c>
      <c r="G30" s="18">
        <v>39.54</v>
      </c>
      <c r="H30" s="19"/>
      <c r="I30" s="20">
        <v>52.47</v>
      </c>
      <c r="J30" s="19" t="s">
        <v>16</v>
      </c>
      <c r="K30" s="20">
        <v>49.55</v>
      </c>
      <c r="L30" s="19"/>
      <c r="M30" s="20">
        <v>32.659999999999997</v>
      </c>
      <c r="N30" s="19"/>
      <c r="O30" s="20">
        <v>31.38</v>
      </c>
      <c r="P30" s="19"/>
      <c r="Q30" s="20">
        <v>90.17</v>
      </c>
      <c r="R30" s="19" t="s">
        <v>59</v>
      </c>
      <c r="S30" s="20">
        <v>8.58</v>
      </c>
      <c r="T30" s="19"/>
      <c r="U30" s="20">
        <v>31.3</v>
      </c>
      <c r="V30" s="19"/>
      <c r="W30" s="20">
        <v>24.99</v>
      </c>
      <c r="X30" s="19"/>
      <c r="Y30" s="20">
        <v>62.42</v>
      </c>
      <c r="Z30" s="19" t="s">
        <v>16</v>
      </c>
      <c r="AA30" s="20">
        <v>39.49</v>
      </c>
      <c r="AB30" s="19" t="s">
        <v>59</v>
      </c>
      <c r="AC30" s="20">
        <v>29.15</v>
      </c>
      <c r="AD30" s="19"/>
      <c r="AE30" s="59">
        <v>23.36</v>
      </c>
      <c r="AF30" s="59"/>
      <c r="AG30" s="20">
        <v>44.15</v>
      </c>
      <c r="AH30" s="19"/>
      <c r="AI30" s="72">
        <f>SUM(G30:AH30)</f>
        <v>559.20999999999992</v>
      </c>
      <c r="AJ30" s="21">
        <v>1</v>
      </c>
      <c r="AK30" s="21">
        <v>27</v>
      </c>
      <c r="AL30" s="73">
        <f>AI30*0.93</f>
        <v>520.06529999999998</v>
      </c>
      <c r="AM30" s="21">
        <v>27</v>
      </c>
      <c r="AN30" s="21">
        <v>9</v>
      </c>
    </row>
    <row r="31" spans="1:40" s="3" customFormat="1" ht="20.100000000000001" customHeight="1" x14ac:dyDescent="0.3">
      <c r="A31" s="13" t="s">
        <v>2</v>
      </c>
      <c r="B31" s="14" t="s">
        <v>41</v>
      </c>
      <c r="C31" s="15">
        <v>12</v>
      </c>
      <c r="D31" s="16" t="s">
        <v>110</v>
      </c>
      <c r="E31" s="17" t="s">
        <v>51</v>
      </c>
      <c r="F31" s="69" t="s">
        <v>109</v>
      </c>
      <c r="G31" s="18">
        <v>61.1</v>
      </c>
      <c r="H31" s="19" t="s">
        <v>59</v>
      </c>
      <c r="I31" s="20">
        <v>68.819999999999993</v>
      </c>
      <c r="J31" s="19" t="s">
        <v>42</v>
      </c>
      <c r="K31" s="20">
        <v>45.22</v>
      </c>
      <c r="L31" s="19"/>
      <c r="M31" s="20">
        <v>30.66</v>
      </c>
      <c r="N31" s="19"/>
      <c r="O31" s="20">
        <v>46.09</v>
      </c>
      <c r="P31" s="19" t="s">
        <v>59</v>
      </c>
      <c r="Q31" s="20">
        <v>90.17</v>
      </c>
      <c r="R31" s="19" t="s">
        <v>59</v>
      </c>
      <c r="S31" s="20">
        <v>5.42</v>
      </c>
      <c r="T31" s="19"/>
      <c r="U31" s="20">
        <v>26.57</v>
      </c>
      <c r="V31" s="19"/>
      <c r="W31" s="20">
        <v>12.88</v>
      </c>
      <c r="X31" s="19"/>
      <c r="Y31" s="20">
        <v>58.29</v>
      </c>
      <c r="Z31" s="19" t="s">
        <v>138</v>
      </c>
      <c r="AA31" s="20">
        <v>24.94</v>
      </c>
      <c r="AB31" s="19"/>
      <c r="AC31" s="20">
        <v>23.9</v>
      </c>
      <c r="AD31" s="19"/>
      <c r="AE31" s="59">
        <v>20.28</v>
      </c>
      <c r="AF31" s="59"/>
      <c r="AG31" s="20">
        <v>47.18</v>
      </c>
      <c r="AH31" s="19"/>
      <c r="AI31" s="72">
        <f>SUM(G31:AH31)</f>
        <v>561.52</v>
      </c>
      <c r="AJ31" s="21">
        <v>2</v>
      </c>
      <c r="AK31" s="21">
        <v>28</v>
      </c>
      <c r="AL31" s="73">
        <f>AI31*0.95</f>
        <v>533.44399999999996</v>
      </c>
      <c r="AM31" s="21">
        <v>28</v>
      </c>
      <c r="AN31" s="21">
        <v>6</v>
      </c>
    </row>
    <row r="32" spans="1:40" s="3" customFormat="1" ht="20.100000000000001" customHeight="1" x14ac:dyDescent="0.3">
      <c r="A32" s="13" t="s">
        <v>35</v>
      </c>
      <c r="B32" s="14" t="s">
        <v>41</v>
      </c>
      <c r="C32" s="15">
        <v>27</v>
      </c>
      <c r="D32" s="16" t="s">
        <v>86</v>
      </c>
      <c r="E32" s="17" t="s">
        <v>123</v>
      </c>
      <c r="F32" s="69" t="s">
        <v>103</v>
      </c>
      <c r="G32" s="18">
        <v>37.159999999999997</v>
      </c>
      <c r="H32" s="19"/>
      <c r="I32" s="20">
        <v>36.01</v>
      </c>
      <c r="J32" s="19"/>
      <c r="K32" s="20">
        <v>79.77</v>
      </c>
      <c r="L32" s="19" t="s">
        <v>59</v>
      </c>
      <c r="M32" s="20">
        <v>37.06</v>
      </c>
      <c r="N32" s="19"/>
      <c r="O32" s="20">
        <v>33.130000000000003</v>
      </c>
      <c r="P32" s="19"/>
      <c r="Q32" s="20">
        <v>90.17</v>
      </c>
      <c r="R32" s="19" t="s">
        <v>59</v>
      </c>
      <c r="S32" s="20">
        <v>6.56</v>
      </c>
      <c r="T32" s="19"/>
      <c r="U32" s="20">
        <v>31.58</v>
      </c>
      <c r="V32" s="19"/>
      <c r="W32" s="20">
        <v>20.32</v>
      </c>
      <c r="X32" s="19"/>
      <c r="Y32" s="20">
        <v>89</v>
      </c>
      <c r="Z32" s="19" t="s">
        <v>140</v>
      </c>
      <c r="AA32" s="20">
        <v>27.98</v>
      </c>
      <c r="AB32" s="19"/>
      <c r="AC32" s="20">
        <v>34.69</v>
      </c>
      <c r="AD32" s="19" t="s">
        <v>16</v>
      </c>
      <c r="AE32" s="59">
        <v>26.03</v>
      </c>
      <c r="AF32" s="59"/>
      <c r="AG32" s="20">
        <v>61.34</v>
      </c>
      <c r="AH32" s="19"/>
      <c r="AI32" s="72">
        <f>SUM(G32:AH32)</f>
        <v>610.80000000000007</v>
      </c>
      <c r="AJ32" s="21">
        <v>4</v>
      </c>
      <c r="AK32" s="21">
        <v>29</v>
      </c>
      <c r="AL32" s="73">
        <f>AI32*0.93</f>
        <v>568.0440000000001</v>
      </c>
      <c r="AM32" s="21">
        <v>30</v>
      </c>
      <c r="AN32" s="21"/>
    </row>
    <row r="33" spans="1:40" s="3" customFormat="1" ht="20.100000000000001" customHeight="1" x14ac:dyDescent="0.3">
      <c r="A33" s="13" t="s">
        <v>36</v>
      </c>
      <c r="B33" s="14" t="s">
        <v>41</v>
      </c>
      <c r="C33" s="15">
        <v>33</v>
      </c>
      <c r="D33" s="16" t="s">
        <v>55</v>
      </c>
      <c r="E33" s="17" t="s">
        <v>52</v>
      </c>
      <c r="F33" s="69" t="s">
        <v>126</v>
      </c>
      <c r="G33" s="18">
        <v>61.1</v>
      </c>
      <c r="H33" s="19" t="s">
        <v>59</v>
      </c>
      <c r="I33" s="20">
        <v>44.98</v>
      </c>
      <c r="J33" s="19"/>
      <c r="K33" s="20">
        <v>58.1</v>
      </c>
      <c r="L33" s="19"/>
      <c r="M33" s="20">
        <v>35.76</v>
      </c>
      <c r="N33" s="19"/>
      <c r="O33" s="20">
        <v>37.04</v>
      </c>
      <c r="P33" s="19"/>
      <c r="Q33" s="20">
        <v>52.49</v>
      </c>
      <c r="R33" s="19"/>
      <c r="S33" s="20">
        <v>7.78</v>
      </c>
      <c r="T33" s="19"/>
      <c r="U33" s="20">
        <v>44.06</v>
      </c>
      <c r="V33" s="19"/>
      <c r="W33" s="20">
        <v>25.32</v>
      </c>
      <c r="X33" s="19"/>
      <c r="Y33" s="20">
        <v>84</v>
      </c>
      <c r="Z33" s="19" t="s">
        <v>138</v>
      </c>
      <c r="AA33" s="20">
        <v>32.35</v>
      </c>
      <c r="AB33" s="19"/>
      <c r="AC33" s="20">
        <v>31.63</v>
      </c>
      <c r="AD33" s="19"/>
      <c r="AE33" s="59">
        <v>38.99</v>
      </c>
      <c r="AF33" s="59"/>
      <c r="AG33" s="20">
        <v>74.73</v>
      </c>
      <c r="AH33" s="19"/>
      <c r="AI33" s="72">
        <f>SUM(G33:AH33)</f>
        <v>628.33000000000004</v>
      </c>
      <c r="AJ33" s="21">
        <v>3</v>
      </c>
      <c r="AK33" s="21">
        <v>30</v>
      </c>
      <c r="AL33" s="73">
        <f>AI33*0.86</f>
        <v>540.36380000000008</v>
      </c>
      <c r="AM33" s="21">
        <v>29</v>
      </c>
      <c r="AN33" s="21">
        <v>4</v>
      </c>
    </row>
    <row r="34" spans="1:40" s="3" customFormat="1" ht="20.100000000000001" customHeight="1" x14ac:dyDescent="0.3">
      <c r="A34" s="13" t="s">
        <v>2</v>
      </c>
      <c r="B34" s="14" t="s">
        <v>41</v>
      </c>
      <c r="C34" s="15">
        <v>13</v>
      </c>
      <c r="D34" s="16" t="s">
        <v>80</v>
      </c>
      <c r="E34" s="17" t="s">
        <v>62</v>
      </c>
      <c r="F34" s="69" t="s">
        <v>121</v>
      </c>
      <c r="G34" s="18">
        <v>47.22</v>
      </c>
      <c r="H34" s="19"/>
      <c r="I34" s="20">
        <v>48.37</v>
      </c>
      <c r="J34" s="19"/>
      <c r="K34" s="20">
        <v>74.77</v>
      </c>
      <c r="L34" s="19"/>
      <c r="M34" s="20">
        <v>43.55</v>
      </c>
      <c r="N34" s="19"/>
      <c r="O34" s="20">
        <v>38.53</v>
      </c>
      <c r="P34" s="19"/>
      <c r="Q34" s="20">
        <v>45.48</v>
      </c>
      <c r="R34" s="19"/>
      <c r="S34" s="20">
        <v>18.579999999999998</v>
      </c>
      <c r="T34" s="19" t="s">
        <v>42</v>
      </c>
      <c r="U34" s="20">
        <v>54.06</v>
      </c>
      <c r="V34" s="19" t="s">
        <v>42</v>
      </c>
      <c r="W34" s="20">
        <v>35.32</v>
      </c>
      <c r="X34" s="19" t="s">
        <v>42</v>
      </c>
      <c r="Y34" s="20">
        <v>94</v>
      </c>
      <c r="Z34" s="19" t="s">
        <v>42</v>
      </c>
      <c r="AA34" s="20">
        <v>44.49</v>
      </c>
      <c r="AB34" s="19" t="s">
        <v>42</v>
      </c>
      <c r="AC34" s="20">
        <v>41.63</v>
      </c>
      <c r="AD34" s="19" t="s">
        <v>42</v>
      </c>
      <c r="AE34" s="59">
        <v>48.99</v>
      </c>
      <c r="AF34" s="59" t="s">
        <v>42</v>
      </c>
      <c r="AG34" s="20">
        <v>92.3</v>
      </c>
      <c r="AH34" s="19" t="s">
        <v>42</v>
      </c>
      <c r="AI34" s="72">
        <f>SUM(G34:AH34)</f>
        <v>727.29</v>
      </c>
      <c r="AJ34" s="21">
        <v>6</v>
      </c>
      <c r="AK34" s="21">
        <v>31</v>
      </c>
      <c r="AL34" s="73">
        <f>AI34*0.95</f>
        <v>690.92549999999994</v>
      </c>
      <c r="AM34" s="21">
        <v>32</v>
      </c>
      <c r="AN34" s="21"/>
    </row>
    <row r="35" spans="1:40" s="3" customFormat="1" ht="20.100000000000001" customHeight="1" thickBot="1" x14ac:dyDescent="0.35">
      <c r="A35" s="106" t="s">
        <v>35</v>
      </c>
      <c r="B35" s="81" t="s">
        <v>41</v>
      </c>
      <c r="C35" s="82">
        <v>29</v>
      </c>
      <c r="D35" s="83" t="s">
        <v>88</v>
      </c>
      <c r="E35" s="84" t="s">
        <v>123</v>
      </c>
      <c r="F35" s="85" t="s">
        <v>103</v>
      </c>
      <c r="G35" s="86">
        <v>56.1</v>
      </c>
      <c r="H35" s="87"/>
      <c r="I35" s="88">
        <v>58.82</v>
      </c>
      <c r="J35" s="87"/>
      <c r="K35" s="88">
        <v>67.69</v>
      </c>
      <c r="L35" s="87"/>
      <c r="M35" s="88">
        <v>59.8</v>
      </c>
      <c r="N35" s="87"/>
      <c r="O35" s="88">
        <v>41.09</v>
      </c>
      <c r="P35" s="87"/>
      <c r="Q35" s="88">
        <v>85.17</v>
      </c>
      <c r="R35" s="87"/>
      <c r="S35" s="88">
        <v>8.2799999999999994</v>
      </c>
      <c r="T35" s="87"/>
      <c r="U35" s="88">
        <v>49.06</v>
      </c>
      <c r="V35" s="87" t="s">
        <v>59</v>
      </c>
      <c r="W35" s="88">
        <v>38.28</v>
      </c>
      <c r="X35" s="87" t="s">
        <v>64</v>
      </c>
      <c r="Y35" s="88">
        <v>89</v>
      </c>
      <c r="Z35" s="87" t="s">
        <v>59</v>
      </c>
      <c r="AA35" s="88">
        <v>34.49</v>
      </c>
      <c r="AB35" s="87"/>
      <c r="AC35" s="88">
        <v>36.630000000000003</v>
      </c>
      <c r="AD35" s="87" t="s">
        <v>59</v>
      </c>
      <c r="AE35" s="89">
        <v>33.549999999999997</v>
      </c>
      <c r="AF35" s="89"/>
      <c r="AG35" s="88">
        <v>82.3</v>
      </c>
      <c r="AH35" s="87"/>
      <c r="AI35" s="90">
        <f>SUM(G35:AH35)</f>
        <v>740.25999999999988</v>
      </c>
      <c r="AJ35" s="45">
        <v>5</v>
      </c>
      <c r="AK35" s="45">
        <v>32</v>
      </c>
      <c r="AL35" s="91">
        <f>AI35*0.93</f>
        <v>688.44179999999994</v>
      </c>
      <c r="AM35" s="45">
        <v>31</v>
      </c>
      <c r="AN35" s="45"/>
    </row>
    <row r="36" spans="1:40" s="3" customFormat="1" ht="20.100000000000001" customHeight="1" x14ac:dyDescent="0.3">
      <c r="A36" s="75" t="s">
        <v>2</v>
      </c>
      <c r="B36" s="5" t="s">
        <v>96</v>
      </c>
      <c r="C36" s="6">
        <v>11</v>
      </c>
      <c r="D36" s="60" t="s">
        <v>94</v>
      </c>
      <c r="E36" s="8" t="s">
        <v>96</v>
      </c>
      <c r="F36" s="76" t="s">
        <v>111</v>
      </c>
      <c r="G36" s="9">
        <v>33.229999999999997</v>
      </c>
      <c r="H36" s="10"/>
      <c r="I36" s="11">
        <v>34</v>
      </c>
      <c r="J36" s="10"/>
      <c r="K36" s="11">
        <v>52.42</v>
      </c>
      <c r="L36" s="10"/>
      <c r="M36" s="11">
        <v>33.72</v>
      </c>
      <c r="N36" s="10"/>
      <c r="O36" s="11">
        <v>31.18</v>
      </c>
      <c r="P36" s="10"/>
      <c r="Q36" s="11">
        <v>31.58</v>
      </c>
      <c r="R36" s="10"/>
      <c r="S36" s="11">
        <v>6.04</v>
      </c>
      <c r="T36" s="10"/>
      <c r="U36" s="11">
        <v>28.21</v>
      </c>
      <c r="V36" s="10"/>
      <c r="W36" s="11">
        <v>12.26</v>
      </c>
      <c r="X36" s="10"/>
      <c r="Y36" s="102">
        <v>64.42</v>
      </c>
      <c r="Z36" s="10" t="s">
        <v>42</v>
      </c>
      <c r="AA36" s="102">
        <v>35.82</v>
      </c>
      <c r="AB36" s="10" t="s">
        <v>42</v>
      </c>
      <c r="AC36" s="11">
        <v>39.26</v>
      </c>
      <c r="AD36" s="10" t="s">
        <v>42</v>
      </c>
      <c r="AE36" s="105">
        <v>30.28</v>
      </c>
      <c r="AF36" s="58" t="s">
        <v>42</v>
      </c>
      <c r="AG36" s="102">
        <v>59.65</v>
      </c>
      <c r="AH36" s="10" t="s">
        <v>42</v>
      </c>
      <c r="AI36" s="44">
        <f>SUM(G36:AH36)</f>
        <v>492.06999999999994</v>
      </c>
      <c r="AJ36" s="98"/>
      <c r="AK36" s="98"/>
      <c r="AL36" s="98"/>
      <c r="AM36" s="98"/>
      <c r="AN36" s="98"/>
    </row>
    <row r="37" spans="1:40" s="3" customFormat="1" ht="20.100000000000001" customHeight="1" x14ac:dyDescent="0.3">
      <c r="A37" s="68" t="s">
        <v>35</v>
      </c>
      <c r="B37" s="14" t="s">
        <v>96</v>
      </c>
      <c r="C37" s="15">
        <v>14</v>
      </c>
      <c r="D37" s="16" t="s">
        <v>81</v>
      </c>
      <c r="E37" s="17" t="s">
        <v>96</v>
      </c>
      <c r="F37" s="69" t="s">
        <v>105</v>
      </c>
      <c r="G37" s="18">
        <v>35.81</v>
      </c>
      <c r="H37" s="19"/>
      <c r="I37" s="20">
        <v>43.86</v>
      </c>
      <c r="J37" s="19"/>
      <c r="K37" s="20">
        <v>50.53</v>
      </c>
      <c r="L37" s="19"/>
      <c r="M37" s="20">
        <v>38.869999999999997</v>
      </c>
      <c r="N37" s="19" t="s">
        <v>16</v>
      </c>
      <c r="O37" s="100">
        <v>36.18</v>
      </c>
      <c r="P37" s="19" t="s">
        <v>59</v>
      </c>
      <c r="Q37" s="100">
        <v>41.32</v>
      </c>
      <c r="R37" s="19" t="s">
        <v>59</v>
      </c>
      <c r="S37" s="20">
        <v>5.59</v>
      </c>
      <c r="T37" s="19"/>
      <c r="U37" s="20">
        <v>34.01</v>
      </c>
      <c r="V37" s="19" t="s">
        <v>16</v>
      </c>
      <c r="W37" s="20">
        <v>12.44</v>
      </c>
      <c r="X37" s="19"/>
      <c r="Y37" s="20">
        <v>45.74</v>
      </c>
      <c r="Z37" s="19"/>
      <c r="AA37" s="100">
        <v>30.82</v>
      </c>
      <c r="AB37" s="19" t="s">
        <v>59</v>
      </c>
      <c r="AC37" s="20">
        <v>26.35</v>
      </c>
      <c r="AD37" s="19"/>
      <c r="AE37" s="59">
        <v>20.28</v>
      </c>
      <c r="AF37" s="59"/>
      <c r="AG37" s="20">
        <v>34.17</v>
      </c>
      <c r="AH37" s="19"/>
      <c r="AI37" s="22">
        <f>SUM(G37:AH37)</f>
        <v>455.97000000000008</v>
      </c>
      <c r="AJ37" s="98"/>
      <c r="AK37" s="98"/>
      <c r="AL37" s="98"/>
      <c r="AM37" s="98"/>
      <c r="AN37" s="98"/>
    </row>
    <row r="38" spans="1:40" s="3" customFormat="1" ht="20.100000000000001" customHeight="1" x14ac:dyDescent="0.3">
      <c r="A38" s="68" t="s">
        <v>35</v>
      </c>
      <c r="B38" s="14" t="s">
        <v>96</v>
      </c>
      <c r="C38" s="15">
        <v>17</v>
      </c>
      <c r="D38" s="16" t="s">
        <v>82</v>
      </c>
      <c r="E38" s="17" t="s">
        <v>96</v>
      </c>
      <c r="F38" s="69" t="s">
        <v>97</v>
      </c>
      <c r="G38" s="18">
        <v>37.65</v>
      </c>
      <c r="H38" s="19"/>
      <c r="I38" s="20">
        <v>37.72</v>
      </c>
      <c r="J38" s="19"/>
      <c r="K38" s="100">
        <v>57.42</v>
      </c>
      <c r="L38" s="19" t="s">
        <v>59</v>
      </c>
      <c r="M38" s="20">
        <v>33.79</v>
      </c>
      <c r="N38" s="19"/>
      <c r="O38" s="100">
        <v>36.18</v>
      </c>
      <c r="P38" s="19" t="s">
        <v>59</v>
      </c>
      <c r="Q38" s="20">
        <v>36.32</v>
      </c>
      <c r="R38" s="19"/>
      <c r="S38" s="20">
        <v>7.61</v>
      </c>
      <c r="T38" s="19"/>
      <c r="U38" s="20">
        <v>29.55</v>
      </c>
      <c r="V38" s="19"/>
      <c r="W38" s="20">
        <v>14.67</v>
      </c>
      <c r="X38" s="19"/>
      <c r="Y38" s="20">
        <v>54.42</v>
      </c>
      <c r="Z38" s="19"/>
      <c r="AA38" s="20">
        <v>25.82</v>
      </c>
      <c r="AB38" s="19"/>
      <c r="AC38" s="100">
        <v>34.26</v>
      </c>
      <c r="AD38" s="19" t="s">
        <v>59</v>
      </c>
      <c r="AE38" s="59">
        <v>27.67</v>
      </c>
      <c r="AF38" s="59" t="s">
        <v>16</v>
      </c>
      <c r="AG38" s="20">
        <v>49.65</v>
      </c>
      <c r="AH38" s="19"/>
      <c r="AI38" s="22">
        <f>SUM(G38:AH38)</f>
        <v>482.73</v>
      </c>
      <c r="AJ38" s="98"/>
      <c r="AK38" s="98"/>
      <c r="AL38" s="98"/>
      <c r="AM38" s="98"/>
      <c r="AN38" s="98"/>
    </row>
    <row r="39" spans="1:40" s="3" customFormat="1" ht="19.5" x14ac:dyDescent="0.3">
      <c r="A39" s="68" t="s">
        <v>4</v>
      </c>
      <c r="B39" s="14" t="s">
        <v>96</v>
      </c>
      <c r="C39" s="15">
        <v>20</v>
      </c>
      <c r="D39" s="16" t="s">
        <v>95</v>
      </c>
      <c r="E39" s="17" t="s">
        <v>96</v>
      </c>
      <c r="F39" s="69" t="s">
        <v>122</v>
      </c>
      <c r="G39" s="101">
        <v>46.01</v>
      </c>
      <c r="H39" s="19" t="s">
        <v>59</v>
      </c>
      <c r="I39" s="20">
        <v>41.76</v>
      </c>
      <c r="J39" s="19" t="s">
        <v>16</v>
      </c>
      <c r="K39" s="20">
        <v>49.45</v>
      </c>
      <c r="L39" s="19"/>
      <c r="M39" s="20">
        <v>49.57</v>
      </c>
      <c r="N39" s="19" t="s">
        <v>139</v>
      </c>
      <c r="O39" s="20">
        <v>29.46</v>
      </c>
      <c r="P39" s="19"/>
      <c r="Q39" s="20">
        <v>35.450000000000003</v>
      </c>
      <c r="R39" s="19" t="s">
        <v>16</v>
      </c>
      <c r="S39" s="20">
        <v>11.2</v>
      </c>
      <c r="T39" s="19" t="s">
        <v>64</v>
      </c>
      <c r="U39" s="20">
        <v>41.34</v>
      </c>
      <c r="V39" s="19" t="s">
        <v>138</v>
      </c>
      <c r="W39" s="20">
        <v>11.83</v>
      </c>
      <c r="X39" s="19"/>
      <c r="Y39" s="20">
        <v>42.22</v>
      </c>
      <c r="Z39" s="19"/>
      <c r="AA39" s="100">
        <v>30.82</v>
      </c>
      <c r="AB39" s="19" t="s">
        <v>59</v>
      </c>
      <c r="AC39" s="100">
        <v>34.26</v>
      </c>
      <c r="AD39" s="19" t="s">
        <v>59</v>
      </c>
      <c r="AE39" s="104">
        <v>25.28</v>
      </c>
      <c r="AF39" s="59" t="s">
        <v>59</v>
      </c>
      <c r="AG39" s="20">
        <v>38.880000000000003</v>
      </c>
      <c r="AH39" s="19"/>
      <c r="AI39" s="22">
        <f>SUM(G39:AH39)</f>
        <v>487.53</v>
      </c>
      <c r="AJ39" s="98"/>
      <c r="AK39" s="98"/>
      <c r="AL39" s="98"/>
      <c r="AM39" s="98"/>
      <c r="AN39" s="98"/>
    </row>
    <row r="40" spans="1:40" s="3" customFormat="1" ht="20.25" thickBot="1" x14ac:dyDescent="0.35">
      <c r="A40" s="80" t="s">
        <v>4</v>
      </c>
      <c r="B40" s="81" t="s">
        <v>96</v>
      </c>
      <c r="C40" s="82">
        <v>22</v>
      </c>
      <c r="D40" s="83" t="s">
        <v>106</v>
      </c>
      <c r="E40" s="84" t="s">
        <v>96</v>
      </c>
      <c r="F40" s="85" t="s">
        <v>107</v>
      </c>
      <c r="G40" s="86">
        <v>41.01</v>
      </c>
      <c r="H40" s="87"/>
      <c r="I40" s="88">
        <v>27.75</v>
      </c>
      <c r="J40" s="87"/>
      <c r="K40" s="88">
        <v>59.42</v>
      </c>
      <c r="L40" s="87" t="s">
        <v>16</v>
      </c>
      <c r="M40" s="88">
        <v>32.26</v>
      </c>
      <c r="N40" s="87"/>
      <c r="O40" s="88">
        <v>28.84</v>
      </c>
      <c r="P40" s="87"/>
      <c r="Q40" s="88">
        <v>28.64</v>
      </c>
      <c r="R40" s="87"/>
      <c r="S40" s="88">
        <v>5.26</v>
      </c>
      <c r="T40" s="87"/>
      <c r="U40" s="88">
        <v>26.25</v>
      </c>
      <c r="V40" s="87"/>
      <c r="W40" s="88">
        <v>14.12</v>
      </c>
      <c r="X40" s="87"/>
      <c r="Y40" s="88">
        <v>46.24</v>
      </c>
      <c r="Z40" s="87"/>
      <c r="AA40" s="103">
        <v>30.82</v>
      </c>
      <c r="AB40" s="87" t="s">
        <v>59</v>
      </c>
      <c r="AC40" s="88">
        <v>29.26</v>
      </c>
      <c r="AD40" s="87"/>
      <c r="AE40" s="89">
        <v>31.51</v>
      </c>
      <c r="AF40" s="89" t="s">
        <v>16</v>
      </c>
      <c r="AG40" s="88">
        <v>38.159999999999997</v>
      </c>
      <c r="AH40" s="87"/>
      <c r="AI40" s="99">
        <f>SUM(G40:AH40)</f>
        <v>439.53999999999996</v>
      </c>
      <c r="AJ40" s="98"/>
      <c r="AK40" s="98"/>
      <c r="AL40" s="98"/>
      <c r="AM40" s="98"/>
      <c r="AN40" s="98"/>
    </row>
    <row r="41" spans="1:40" s="3" customFormat="1" ht="18.75" x14ac:dyDescent="0.25">
      <c r="A41" s="25"/>
      <c r="B41" s="25"/>
      <c r="C41" s="25"/>
      <c r="D41" s="25"/>
      <c r="E41" s="25"/>
      <c r="F41" s="25"/>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7"/>
    </row>
    <row r="42" spans="1:40" s="3" customFormat="1" ht="18.75" x14ac:dyDescent="0.25">
      <c r="A42" s="27" t="s">
        <v>17</v>
      </c>
      <c r="B42" s="27"/>
      <c r="C42" s="27"/>
      <c r="D42" s="28"/>
      <c r="E42" s="27" t="s">
        <v>18</v>
      </c>
      <c r="F42" s="25"/>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27"/>
    </row>
    <row r="43" spans="1:40" s="3" customFormat="1" ht="18.75" x14ac:dyDescent="0.25">
      <c r="A43" s="47"/>
      <c r="B43" s="47"/>
      <c r="C43" s="47"/>
      <c r="E43" s="27" t="s">
        <v>19</v>
      </c>
      <c r="F43" s="25"/>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row>
    <row r="44" spans="1:40" s="3" customFormat="1" ht="18.75" customHeight="1" x14ac:dyDescent="0.25">
      <c r="A44" s="27"/>
      <c r="B44" s="47"/>
      <c r="C44" s="47"/>
      <c r="E44" s="27" t="s">
        <v>20</v>
      </c>
      <c r="F44" s="25"/>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row>
    <row r="45" spans="1:40" s="3" customFormat="1" ht="18.75" customHeight="1" x14ac:dyDescent="0.25">
      <c r="A45" s="27"/>
      <c r="B45" s="47"/>
      <c r="C45" s="47"/>
      <c r="E45" s="30" t="s">
        <v>34</v>
      </c>
      <c r="F45" s="25"/>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row>
    <row r="46" spans="1:40" s="3" customFormat="1" ht="18.75" x14ac:dyDescent="0.25">
      <c r="A46" s="27"/>
      <c r="B46" s="47"/>
      <c r="C46" s="47"/>
      <c r="D46" s="30"/>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row>
    <row r="47" spans="1:40" s="33" customFormat="1" ht="19.5" x14ac:dyDescent="0.3">
      <c r="A47" s="31" t="s">
        <v>43</v>
      </c>
      <c r="B47" s="32"/>
      <c r="C47" s="32"/>
      <c r="D47" s="32"/>
      <c r="E47" s="32"/>
      <c r="F47" s="32"/>
      <c r="G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4"/>
      <c r="AK47" s="34"/>
      <c r="AL47" s="34"/>
      <c r="AM47" s="34"/>
    </row>
    <row r="48" spans="1:40" s="3" customFormat="1" ht="18.75" x14ac:dyDescent="0.25">
      <c r="A48" s="31" t="s">
        <v>47</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34"/>
      <c r="AK48" s="25"/>
      <c r="AL48" s="25"/>
      <c r="AM48" s="25"/>
    </row>
    <row r="49" spans="1:40" s="3" customFormat="1" ht="18.75" x14ac:dyDescent="0.25">
      <c r="A49" s="35" t="s">
        <v>65</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34"/>
      <c r="AK49" s="25"/>
      <c r="AL49" s="25"/>
      <c r="AM49" s="25"/>
    </row>
    <row r="50" spans="1:40" s="3" customFormat="1" ht="18.75" x14ac:dyDescent="0.25">
      <c r="A50" s="2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34"/>
      <c r="AK50" s="25"/>
      <c r="AL50" s="25"/>
      <c r="AM50" s="25"/>
    </row>
    <row r="51" spans="1:40" s="3" customFormat="1" ht="18.75" x14ac:dyDescent="0.25">
      <c r="A51" s="36" t="s">
        <v>141</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25"/>
      <c r="AK51" s="25"/>
      <c r="AL51" s="25"/>
      <c r="AM51" s="25"/>
    </row>
    <row r="52" spans="1:40" s="3" customFormat="1" ht="18.75" x14ac:dyDescent="0.25">
      <c r="A52" s="36" t="s">
        <v>142</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25"/>
      <c r="AK52" s="25"/>
      <c r="AL52" s="25"/>
      <c r="AM52" s="25"/>
    </row>
    <row r="53" spans="1:40" s="3" customFormat="1" ht="18.75" x14ac:dyDescent="0.25">
      <c r="A53" s="36" t="s">
        <v>39</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25"/>
      <c r="AK53" s="25"/>
      <c r="AL53" s="25"/>
      <c r="AM53" s="25"/>
    </row>
    <row r="54" spans="1:40" s="3" customFormat="1" ht="18.75" x14ac:dyDescent="0.25">
      <c r="A54" s="2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25"/>
      <c r="AK54" s="25"/>
      <c r="AL54" s="25"/>
      <c r="AM54" s="25"/>
    </row>
    <row r="55" spans="1:40" s="3" customFormat="1" ht="18.75" x14ac:dyDescent="0.25">
      <c r="A55" s="31" t="s">
        <v>21</v>
      </c>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25"/>
      <c r="AK55" s="25"/>
      <c r="AL55" s="25"/>
      <c r="AM55" s="25"/>
    </row>
    <row r="56" spans="1:40" s="3" customFormat="1" ht="18.75" x14ac:dyDescent="0.25">
      <c r="A56" s="31"/>
      <c r="B56" s="47"/>
      <c r="C56" s="47" t="s">
        <v>22</v>
      </c>
      <c r="D56" s="47"/>
      <c r="E56" s="47"/>
      <c r="F56" s="47"/>
      <c r="G56" s="47"/>
      <c r="H56" s="47"/>
      <c r="I56" s="37" t="s">
        <v>23</v>
      </c>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25"/>
      <c r="AK56" s="25"/>
      <c r="AL56" s="25"/>
      <c r="AM56" s="25"/>
    </row>
    <row r="57" spans="1:40" s="3" customFormat="1" ht="18.75" x14ac:dyDescent="0.25">
      <c r="A57" s="31"/>
      <c r="B57" s="47"/>
      <c r="C57" s="47" t="s">
        <v>24</v>
      </c>
      <c r="D57" s="47"/>
      <c r="E57" s="47"/>
      <c r="F57" s="47"/>
      <c r="G57" s="47"/>
      <c r="H57" s="47"/>
      <c r="I57" s="48" t="s">
        <v>25</v>
      </c>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25"/>
      <c r="AK57" s="25"/>
      <c r="AL57" s="25"/>
      <c r="AM57" s="25"/>
    </row>
    <row r="58" spans="1:40" s="3" customFormat="1" ht="18.75" x14ac:dyDescent="0.25">
      <c r="A58" s="49" t="s">
        <v>26</v>
      </c>
      <c r="B58" s="49"/>
      <c r="C58" s="49"/>
      <c r="D58" s="49"/>
      <c r="E58" s="49"/>
      <c r="F58" s="49"/>
      <c r="G58" s="49"/>
      <c r="H58" s="49"/>
      <c r="I58" s="50" t="s">
        <v>27</v>
      </c>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25"/>
      <c r="AL58" s="25"/>
      <c r="AM58" s="25"/>
    </row>
    <row r="59" spans="1:40" ht="18.75" x14ac:dyDescent="0.25">
      <c r="A59" s="49" t="s">
        <v>28</v>
      </c>
      <c r="B59" s="49"/>
      <c r="C59" s="49"/>
      <c r="D59" s="49"/>
      <c r="E59" s="49"/>
      <c r="F59" s="49"/>
      <c r="G59" s="49"/>
      <c r="H59" s="49"/>
      <c r="I59" s="50" t="s">
        <v>29</v>
      </c>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47"/>
      <c r="AL59" s="47"/>
      <c r="AM59" s="47"/>
      <c r="AN59" s="3"/>
    </row>
    <row r="60" spans="1:40" s="3" customFormat="1" ht="18.75" x14ac:dyDescent="0.25">
      <c r="A60" s="49" t="s">
        <v>30</v>
      </c>
      <c r="B60" s="49"/>
      <c r="C60" s="49"/>
      <c r="D60" s="49"/>
      <c r="E60" s="49"/>
      <c r="F60" s="49"/>
      <c r="G60" s="49"/>
      <c r="H60" s="49"/>
      <c r="I60" s="50" t="s">
        <v>31</v>
      </c>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47"/>
      <c r="AL60" s="47"/>
      <c r="AM60" s="47"/>
    </row>
    <row r="61" spans="1:40" s="3" customFormat="1" ht="18.75" x14ac:dyDescent="0.25">
      <c r="A61" s="30"/>
      <c r="B61" s="30"/>
      <c r="C61" s="30"/>
      <c r="D61" s="30"/>
      <c r="E61" s="30"/>
      <c r="F61" s="30"/>
      <c r="G61" s="30"/>
      <c r="H61" s="30"/>
      <c r="I61" s="30"/>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25"/>
      <c r="AK61" s="47"/>
      <c r="AL61" s="47"/>
      <c r="AM61" s="47"/>
      <c r="AN61" s="38"/>
    </row>
    <row r="62" spans="1:40" s="3" customFormat="1" ht="18.75" x14ac:dyDescent="0.25">
      <c r="A62" s="31" t="s">
        <v>32</v>
      </c>
      <c r="B62" s="47"/>
      <c r="C62" s="47"/>
      <c r="D62" s="30"/>
      <c r="E62" s="30"/>
      <c r="F62" s="30"/>
      <c r="G62" s="30"/>
      <c r="H62" s="30"/>
      <c r="I62" s="30"/>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25"/>
      <c r="AK62" s="47"/>
      <c r="AL62" s="47"/>
      <c r="AM62" s="47"/>
    </row>
    <row r="63" spans="1:40" s="3" customFormat="1" ht="18.75" x14ac:dyDescent="0.25">
      <c r="A63" s="54" t="s">
        <v>44</v>
      </c>
      <c r="B63" s="49"/>
      <c r="C63" s="49"/>
      <c r="D63" s="49"/>
      <c r="E63" s="49"/>
      <c r="F63" s="49"/>
      <c r="G63" s="49"/>
      <c r="H63" s="49"/>
      <c r="I63" s="50" t="s">
        <v>45</v>
      </c>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47"/>
      <c r="AL63" s="47"/>
      <c r="AM63" s="47"/>
    </row>
    <row r="64" spans="1:40" s="3" customFormat="1" ht="18.75" x14ac:dyDescent="0.25">
      <c r="D64" s="39"/>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25"/>
      <c r="AK64" s="47"/>
      <c r="AL64" s="47"/>
      <c r="AM64" s="47"/>
    </row>
    <row r="65" spans="1:40" s="3" customFormat="1" ht="18.75" x14ac:dyDescent="0.25">
      <c r="D65" s="39"/>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25"/>
      <c r="AK65" s="47"/>
      <c r="AL65" s="47"/>
      <c r="AM65" s="47"/>
    </row>
    <row r="66" spans="1:40" s="3" customFormat="1" ht="18.75" x14ac:dyDescent="0.25">
      <c r="D66" s="39"/>
      <c r="G66" s="47"/>
      <c r="AJ66" s="25"/>
    </row>
    <row r="67" spans="1:40" s="3" customFormat="1" ht="18.75" x14ac:dyDescent="0.25">
      <c r="D67" s="39"/>
      <c r="G67" s="47"/>
      <c r="AJ67" s="25"/>
    </row>
    <row r="68" spans="1:40" s="3" customFormat="1" ht="18.75" x14ac:dyDescent="0.25">
      <c r="A68" s="40"/>
      <c r="B68" s="40"/>
      <c r="C68" s="40"/>
      <c r="D68" s="41"/>
      <c r="E68" s="40"/>
      <c r="F68" s="40"/>
      <c r="G68" s="38"/>
      <c r="AJ68" s="25"/>
    </row>
    <row r="69" spans="1:40" s="3" customFormat="1" ht="18.75" x14ac:dyDescent="0.25">
      <c r="A69" s="40"/>
      <c r="B69" s="40"/>
      <c r="C69" s="40"/>
      <c r="D69" s="41"/>
      <c r="E69" s="40"/>
      <c r="F69" s="40"/>
      <c r="G69" s="38"/>
      <c r="AJ69" s="25"/>
    </row>
    <row r="70" spans="1:40" s="3" customFormat="1" ht="18.75" x14ac:dyDescent="0.25">
      <c r="A70" s="40"/>
      <c r="B70" s="40"/>
      <c r="C70" s="40"/>
      <c r="D70" s="41"/>
      <c r="E70" s="40"/>
      <c r="F70" s="40"/>
      <c r="G70" s="38"/>
      <c r="AJ70" s="25"/>
    </row>
    <row r="71" spans="1:40" ht="18.75" x14ac:dyDescent="0.25">
      <c r="A71" s="40"/>
      <c r="B71" s="40"/>
      <c r="C71" s="40"/>
      <c r="D71" s="41"/>
      <c r="E71" s="40"/>
      <c r="F71" s="40"/>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K71" s="3"/>
      <c r="AL71" s="3"/>
      <c r="AM71" s="3"/>
      <c r="AN71" s="3"/>
    </row>
    <row r="72" spans="1:40" s="3" customFormat="1" ht="18.75" x14ac:dyDescent="0.25">
      <c r="A72" s="40"/>
      <c r="B72" s="40"/>
      <c r="C72" s="40"/>
      <c r="D72" s="41"/>
      <c r="E72" s="40"/>
      <c r="F72" s="40"/>
      <c r="G72" s="38"/>
      <c r="AJ72" s="25"/>
    </row>
    <row r="73" spans="1:40" s="3" customFormat="1" ht="18.75" x14ac:dyDescent="0.25">
      <c r="A73" s="38"/>
      <c r="B73" s="38"/>
      <c r="C73" s="38"/>
      <c r="D73" s="42"/>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25"/>
      <c r="AK73" s="38"/>
      <c r="AL73" s="38"/>
      <c r="AM73" s="38"/>
      <c r="AN73" s="38"/>
    </row>
    <row r="74" spans="1:40" s="3" customFormat="1" ht="18.75" x14ac:dyDescent="0.25">
      <c r="A74" s="40"/>
      <c r="B74" s="40"/>
      <c r="C74" s="40"/>
      <c r="D74" s="41"/>
      <c r="E74" s="40"/>
      <c r="F74" s="40"/>
      <c r="G74" s="38"/>
      <c r="AJ74" s="25"/>
    </row>
    <row r="75" spans="1:40" ht="18.75" x14ac:dyDescent="0.25">
      <c r="A75" s="40"/>
      <c r="B75" s="40"/>
      <c r="C75" s="40"/>
      <c r="D75" s="41"/>
      <c r="E75" s="40"/>
      <c r="F75" s="40"/>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K75" s="3"/>
      <c r="AL75" s="3"/>
      <c r="AM75" s="3"/>
      <c r="AN75" s="3"/>
    </row>
    <row r="76" spans="1:40" ht="18.75" x14ac:dyDescent="0.25">
      <c r="A76" s="40"/>
      <c r="B76" s="40"/>
      <c r="C76" s="40"/>
      <c r="D76" s="41"/>
      <c r="E76" s="40"/>
      <c r="F76" s="40"/>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K76" s="3"/>
      <c r="AL76" s="3"/>
      <c r="AM76" s="3"/>
      <c r="AN76" s="3"/>
    </row>
    <row r="78" spans="1:40" ht="18.75" x14ac:dyDescent="0.25">
      <c r="C78" s="40"/>
    </row>
    <row r="79" spans="1:40" ht="18.75" x14ac:dyDescent="0.25">
      <c r="C79" s="40"/>
    </row>
    <row r="80" spans="1:40" ht="18.75" x14ac:dyDescent="0.25">
      <c r="C80" s="3"/>
    </row>
    <row r="81" spans="3:3" ht="18.75" x14ac:dyDescent="0.25">
      <c r="C81" s="40"/>
    </row>
    <row r="82" spans="3:3" ht="18.75" x14ac:dyDescent="0.25">
      <c r="C82" s="40"/>
    </row>
    <row r="83" spans="3:3" ht="18.75" x14ac:dyDescent="0.25">
      <c r="C83" s="40"/>
    </row>
    <row r="85" spans="3:3" ht="18.75" x14ac:dyDescent="0.25">
      <c r="C85" s="40"/>
    </row>
    <row r="86" spans="3:3" ht="18.75" x14ac:dyDescent="0.25">
      <c r="C86" s="40"/>
    </row>
    <row r="87" spans="3:3" ht="18.75" x14ac:dyDescent="0.25">
      <c r="C87" s="40"/>
    </row>
    <row r="88" spans="3:3" ht="18.75" x14ac:dyDescent="0.25">
      <c r="C88" s="40"/>
    </row>
    <row r="89" spans="3:3" ht="18.75" x14ac:dyDescent="0.25">
      <c r="C89" s="40"/>
    </row>
  </sheetData>
  <sortState ref="A4:AN35">
    <sortCondition ref="AK4:AK35"/>
  </sortState>
  <mergeCells count="35">
    <mergeCell ref="A59:H59"/>
    <mergeCell ref="I59:AJ59"/>
    <mergeCell ref="A60:H60"/>
    <mergeCell ref="I60:AJ60"/>
    <mergeCell ref="A63:H63"/>
    <mergeCell ref="I63:AJ63"/>
    <mergeCell ref="AJ2:AJ3"/>
    <mergeCell ref="AK2:AK3"/>
    <mergeCell ref="AL2:AL3"/>
    <mergeCell ref="AM2:AM3"/>
    <mergeCell ref="AN2:AN3"/>
    <mergeCell ref="A58:H58"/>
    <mergeCell ref="I58:AJ58"/>
    <mergeCell ref="Y2:Z2"/>
    <mergeCell ref="AA2:AB2"/>
    <mergeCell ref="AC2:AD2"/>
    <mergeCell ref="AE2:AF2"/>
    <mergeCell ref="AG2:AH2"/>
    <mergeCell ref="AI2:AI3"/>
    <mergeCell ref="M2:N2"/>
    <mergeCell ref="O2:P2"/>
    <mergeCell ref="Q2:R2"/>
    <mergeCell ref="S2:T2"/>
    <mergeCell ref="U2:V2"/>
    <mergeCell ref="W2:X2"/>
    <mergeCell ref="A1:AN1"/>
    <mergeCell ref="A2:A3"/>
    <mergeCell ref="B2:B3"/>
    <mergeCell ref="C2:C3"/>
    <mergeCell ref="D2:D3"/>
    <mergeCell ref="E2:E3"/>
    <mergeCell ref="F2:F3"/>
    <mergeCell ref="G2:H2"/>
    <mergeCell ref="I2:J2"/>
    <mergeCell ref="K2:L2"/>
  </mergeCells>
  <hyperlinks>
    <hyperlink ref="I58" r:id="rId1"/>
    <hyperlink ref="I63" r:id="rId2"/>
    <hyperlink ref="I59" r:id="rId3"/>
    <hyperlink ref="I60" r:id="rId4"/>
    <hyperlink ref="I56" r:id="rId5"/>
  </hyperlinks>
  <printOptions gridLines="1"/>
  <pageMargins left="0.25" right="0.25" top="0.75" bottom="0.75" header="0.3" footer="0.3"/>
  <pageSetup paperSize="9" scale="47" fitToHeight="0" orientation="landscape" r:id="rId6"/>
  <headerFooter alignWithMargins="0"/>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5BFCFEE65A0A45A38A620602167477" ma:contentTypeVersion="13" ma:contentTypeDescription="Create a new document." ma:contentTypeScope="" ma:versionID="0cde8e66c514214afbe91fd89d616132">
  <xsd:schema xmlns:xsd="http://www.w3.org/2001/XMLSchema" xmlns:xs="http://www.w3.org/2001/XMLSchema" xmlns:p="http://schemas.microsoft.com/office/2006/metadata/properties" xmlns:ns3="d4cb0dc8-6bfb-41d4-b6eb-86d944d9c423" xmlns:ns4="1010bebf-e34d-4970-aa42-0228cf775233" targetNamespace="http://schemas.microsoft.com/office/2006/metadata/properties" ma:root="true" ma:fieldsID="19b36fe61f680950d20b5b67a0ac5464" ns3:_="" ns4:_="">
    <xsd:import namespace="d4cb0dc8-6bfb-41d4-b6eb-86d944d9c423"/>
    <xsd:import namespace="1010bebf-e34d-4970-aa42-0228cf77523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b0dc8-6bfb-41d4-b6eb-86d944d9c4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10bebf-e34d-4970-aa42-0228cf77523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16F50-A1D2-4D25-840A-D3247D75DB05}">
  <ds:schemaRefs>
    <ds:schemaRef ds:uri="http://schemas.microsoft.com/office/infopath/2007/PartnerControls"/>
    <ds:schemaRef ds:uri="1010bebf-e34d-4970-aa42-0228cf775233"/>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d4cb0dc8-6bfb-41d4-b6eb-86d944d9c423"/>
    <ds:schemaRef ds:uri="http://www.w3.org/XML/1998/namespace"/>
    <ds:schemaRef ds:uri="http://purl.org/dc/dcmitype/"/>
  </ds:schemaRefs>
</ds:datastoreItem>
</file>

<file path=customXml/itemProps2.xml><?xml version="1.0" encoding="utf-8"?>
<ds:datastoreItem xmlns:ds="http://schemas.openxmlformats.org/officeDocument/2006/customXml" ds:itemID="{86B59DA5-84A1-4642-A3B9-4972BC31E7EC}">
  <ds:schemaRefs>
    <ds:schemaRef ds:uri="http://schemas.microsoft.com/sharepoint/v3/contenttype/forms"/>
  </ds:schemaRefs>
</ds:datastoreItem>
</file>

<file path=customXml/itemProps3.xml><?xml version="1.0" encoding="utf-8"?>
<ds:datastoreItem xmlns:ds="http://schemas.openxmlformats.org/officeDocument/2006/customXml" ds:itemID="{641B1BA3-3098-4897-9122-CBFB05F370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b0dc8-6bfb-41d4-b6eb-86d944d9c423"/>
    <ds:schemaRef ds:uri="1010bebf-e34d-4970-aa42-0228cf7752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G5 Class Results</vt:lpstr>
      <vt:lpstr>G5 Handicap Results</vt:lpstr>
      <vt:lpstr>G5 Outright Results</vt:lpstr>
      <vt:lpstr>'G5 Class Results'!Print_Area</vt:lpstr>
      <vt:lpstr>'G5 Handicap Results'!Print_Area</vt:lpstr>
      <vt:lpstr>'G5 Outright Results'!Print_Area</vt:lpstr>
      <vt:lpstr>'G5 Class Results'!test</vt:lpstr>
      <vt:lpstr>'G5 Handicap Results'!test</vt:lpstr>
      <vt:lpstr>'G5 Outright Results'!test</vt:lpstr>
    </vt:vector>
  </TitlesOfParts>
  <Company>DEEY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dc:creator>
  <cp:lastModifiedBy>Nicholas</cp:lastModifiedBy>
  <cp:lastPrinted>2018-08-27T09:49:01Z</cp:lastPrinted>
  <dcterms:created xsi:type="dcterms:W3CDTF">2007-05-21T02:43:49Z</dcterms:created>
  <dcterms:modified xsi:type="dcterms:W3CDTF">2023-09-04T11:53:41Z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0x010100215BFCFEE65A0A45A38A620602167477</vt:lpwstr>
  </property>
</Properties>
</file>